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et-07\Desktop\64\วิชาการ\"/>
    </mc:Choice>
  </mc:AlternateContent>
  <bookViews>
    <workbookView xWindow="0" yWindow="0" windowWidth="20490" windowHeight="7800"/>
  </bookViews>
  <sheets>
    <sheet name="1.แบบรายงานผลปฏิบัติงาน " sheetId="1" r:id="rId1"/>
    <sheet name="2.ข้อตกลงและการประเมินผล" sheetId="3" r:id="rId2"/>
    <sheet name="Sheet1" sheetId="5" state="hidden" r:id="rId3"/>
    <sheet name="3.สรุปผล" sheetId="4" r:id="rId4"/>
    <sheet name="วิจัย" sheetId="2" r:id="rId5"/>
  </sheets>
  <definedNames>
    <definedName name="_xlnm.Print_Area" localSheetId="1">'2.ข้อตกลงและการประเมินผล'!$A$1:$I$108</definedName>
    <definedName name="_xlnm.Print_Area" localSheetId="3">'3.สรุปผล'!$A$1:$I$41</definedName>
    <definedName name="_xlnm.Print_Titles" localSheetId="1">'2.ข้อตกลงและการประเมินผล'!$7:$8</definedName>
  </definedNames>
  <calcPr calcId="152511"/>
</workbook>
</file>

<file path=xl/calcChain.xml><?xml version="1.0" encoding="utf-8"?>
<calcChain xmlns="http://schemas.openxmlformats.org/spreadsheetml/2006/main">
  <c r="H429" i="1" l="1"/>
  <c r="H428" i="1"/>
  <c r="H427" i="1"/>
  <c r="H426" i="1"/>
  <c r="H430" i="1" s="1"/>
  <c r="H431" i="1" s="1"/>
  <c r="H425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E225" i="1"/>
  <c r="E233" i="1" s="1"/>
  <c r="H185" i="1"/>
  <c r="H176" i="1"/>
  <c r="H175" i="1"/>
  <c r="H174" i="1"/>
  <c r="H173" i="1"/>
  <c r="H177" i="1" s="1"/>
  <c r="H166" i="1"/>
  <c r="H165" i="1"/>
  <c r="H164" i="1"/>
  <c r="H157" i="1"/>
  <c r="H156" i="1"/>
  <c r="H155" i="1"/>
  <c r="H154" i="1"/>
  <c r="H147" i="1"/>
  <c r="H146" i="1"/>
  <c r="H140" i="1"/>
  <c r="H141" i="1" s="1"/>
  <c r="H139" i="1"/>
  <c r="H132" i="1"/>
  <c r="H131" i="1"/>
  <c r="H130" i="1"/>
  <c r="H129" i="1"/>
  <c r="H128" i="1"/>
  <c r="H127" i="1"/>
  <c r="H118" i="1"/>
  <c r="H117" i="1"/>
  <c r="H114" i="1"/>
  <c r="H113" i="1"/>
  <c r="H110" i="1"/>
  <c r="H112" i="1" s="1"/>
  <c r="H109" i="1"/>
  <c r="H106" i="1"/>
  <c r="H105" i="1"/>
  <c r="G98" i="1"/>
  <c r="F98" i="1"/>
  <c r="H96" i="1"/>
  <c r="H95" i="1"/>
  <c r="H94" i="1"/>
  <c r="G93" i="1"/>
  <c r="F93" i="1"/>
  <c r="H91" i="1"/>
  <c r="H90" i="1"/>
  <c r="H89" i="1"/>
  <c r="G88" i="1"/>
  <c r="F88" i="1"/>
  <c r="H86" i="1"/>
  <c r="H85" i="1"/>
  <c r="H84" i="1"/>
  <c r="H88" i="1" s="1"/>
  <c r="G83" i="1"/>
  <c r="F83" i="1"/>
  <c r="H81" i="1"/>
  <c r="H80" i="1"/>
  <c r="H79" i="1"/>
  <c r="H69" i="1"/>
  <c r="H68" i="1"/>
  <c r="H65" i="1"/>
  <c r="H64" i="1"/>
  <c r="H61" i="1"/>
  <c r="H60" i="1"/>
  <c r="H57" i="1"/>
  <c r="H56" i="1"/>
  <c r="H53" i="1"/>
  <c r="H52" i="1"/>
  <c r="H49" i="1"/>
  <c r="H48" i="1"/>
  <c r="G37" i="1"/>
  <c r="F37" i="1"/>
  <c r="H35" i="1"/>
  <c r="H34" i="1"/>
  <c r="H33" i="1"/>
  <c r="G32" i="1"/>
  <c r="F32" i="1"/>
  <c r="H30" i="1"/>
  <c r="H29" i="1"/>
  <c r="H32" i="1" s="1"/>
  <c r="H28" i="1"/>
  <c r="G27" i="1"/>
  <c r="F27" i="1"/>
  <c r="H25" i="1"/>
  <c r="H24" i="1"/>
  <c r="H23" i="1"/>
  <c r="G22" i="1"/>
  <c r="F22" i="1"/>
  <c r="H20" i="1"/>
  <c r="H19" i="1"/>
  <c r="H18" i="1"/>
  <c r="F23" i="4"/>
  <c r="F22" i="4"/>
  <c r="I91" i="3"/>
  <c r="I81" i="3"/>
  <c r="I80" i="3"/>
  <c r="H71" i="1" l="1"/>
  <c r="H93" i="1"/>
  <c r="H99" i="1" s="1"/>
  <c r="G99" i="1"/>
  <c r="H158" i="1"/>
  <c r="H167" i="1"/>
  <c r="H37" i="1"/>
  <c r="H22" i="1"/>
  <c r="G38" i="1"/>
  <c r="H59" i="1"/>
  <c r="H67" i="1"/>
  <c r="H83" i="1"/>
  <c r="H108" i="1"/>
  <c r="H55" i="1"/>
  <c r="H72" i="1" s="1"/>
  <c r="H116" i="1"/>
  <c r="H133" i="1"/>
  <c r="H419" i="1"/>
  <c r="H420" i="1" s="1"/>
  <c r="F38" i="1"/>
  <c r="H27" i="1"/>
  <c r="H51" i="1"/>
  <c r="H63" i="1"/>
  <c r="F99" i="1"/>
  <c r="H98" i="1"/>
  <c r="H120" i="1"/>
  <c r="H121" i="1" s="1"/>
  <c r="H148" i="1"/>
  <c r="H38" i="1"/>
  <c r="I70" i="3"/>
  <c r="I69" i="3"/>
  <c r="I64" i="3"/>
  <c r="I63" i="3"/>
  <c r="I58" i="3"/>
  <c r="I52" i="3"/>
  <c r="I57" i="3"/>
  <c r="I51" i="3"/>
  <c r="I44" i="3"/>
  <c r="I43" i="3"/>
  <c r="I37" i="3"/>
  <c r="I36" i="3"/>
  <c r="I30" i="3"/>
  <c r="I29" i="3"/>
  <c r="I23" i="3"/>
  <c r="I22" i="3"/>
  <c r="I15" i="3"/>
  <c r="I14" i="3"/>
  <c r="H186" i="1" l="1"/>
  <c r="E11" i="1" s="1"/>
  <c r="F13" i="1" s="1"/>
  <c r="H98" i="3"/>
  <c r="H89" i="3"/>
  <c r="I18" i="3"/>
  <c r="I68" i="3" l="1"/>
  <c r="I67" i="3"/>
  <c r="I62" i="3"/>
  <c r="I61" i="3"/>
  <c r="I56" i="3"/>
  <c r="I55" i="3"/>
  <c r="I50" i="3"/>
  <c r="I49" i="3"/>
  <c r="I48" i="3"/>
  <c r="I42" i="3"/>
  <c r="I41" i="3"/>
  <c r="I40" i="3"/>
  <c r="I35" i="3"/>
  <c r="I34" i="3"/>
  <c r="I33" i="3"/>
  <c r="I13" i="3"/>
  <c r="I12" i="3"/>
  <c r="I11" i="3"/>
  <c r="I10" i="3"/>
  <c r="E21" i="4"/>
  <c r="E20" i="4"/>
  <c r="E19" i="4"/>
  <c r="E17" i="4"/>
  <c r="F13" i="4" l="1"/>
  <c r="F10" i="4"/>
  <c r="F6" i="4"/>
  <c r="F12" i="4"/>
  <c r="F11" i="4"/>
  <c r="F14" i="4" l="1"/>
  <c r="H10" i="4"/>
  <c r="F3" i="4"/>
  <c r="H97" i="3"/>
  <c r="H106" i="3" l="1"/>
  <c r="I106" i="3" s="1"/>
  <c r="H105" i="3"/>
  <c r="I105" i="3" s="1"/>
  <c r="H104" i="3"/>
  <c r="I104" i="3" s="1"/>
  <c r="I98" i="3"/>
  <c r="I97" i="3"/>
  <c r="H96" i="3"/>
  <c r="I96" i="3" s="1"/>
  <c r="H95" i="3"/>
  <c r="I95" i="3" s="1"/>
  <c r="H94" i="3"/>
  <c r="I94" i="3" s="1"/>
  <c r="I89" i="3"/>
  <c r="H88" i="3"/>
  <c r="I88" i="3" s="1"/>
  <c r="H87" i="3"/>
  <c r="I87" i="3" s="1"/>
  <c r="H79" i="3"/>
  <c r="I79" i="3" s="1"/>
  <c r="H78" i="3"/>
  <c r="I78" i="3" s="1"/>
  <c r="H77" i="3"/>
  <c r="I77" i="3" s="1"/>
  <c r="H76" i="3"/>
  <c r="I76" i="3" s="1"/>
  <c r="H75" i="3"/>
  <c r="I75" i="3" s="1"/>
  <c r="I28" i="3"/>
  <c r="I27" i="3"/>
  <c r="I26" i="3"/>
  <c r="I21" i="3"/>
  <c r="I19" i="3"/>
  <c r="I107" i="3" l="1"/>
  <c r="I108" i="3" s="1"/>
  <c r="I99" i="3"/>
  <c r="I100" i="3" s="1"/>
  <c r="I90" i="3"/>
  <c r="F5" i="4"/>
  <c r="F4" i="4"/>
  <c r="G46" i="3"/>
  <c r="F7" i="4"/>
  <c r="F8" i="4" l="1"/>
  <c r="H4" i="4"/>
  <c r="F21" i="4"/>
  <c r="G72" i="3"/>
  <c r="F20" i="4"/>
  <c r="F19" i="4"/>
  <c r="F17" i="4"/>
  <c r="C27" i="2"/>
  <c r="D27" i="2"/>
  <c r="B27" i="2"/>
</calcChain>
</file>

<file path=xl/sharedStrings.xml><?xml version="1.0" encoding="utf-8"?>
<sst xmlns="http://schemas.openxmlformats.org/spreadsheetml/2006/main" count="1189" uniqueCount="567">
  <si>
    <t>แบบรายงานผลการปฏิบัติงานของคณาจารย์ประจำเพื่อประเมินผลสัมฤทธิ์ของงาน</t>
  </si>
  <si>
    <t>คณะเกษตรศาสตร์  มหาวิทยาลัยเทคโนโลยีราชมงคลศรีวิชัย</t>
  </si>
  <si>
    <t>ชื่อ - สุกล</t>
  </si>
  <si>
    <t>ตำแหน่งทางวิชาการ</t>
  </si>
  <si>
    <t>ตำแหน่งบริหาร</t>
  </si>
  <si>
    <t>สาขา</t>
  </si>
  <si>
    <t>=</t>
  </si>
  <si>
    <t>ชั่วโมง</t>
  </si>
  <si>
    <t>(1.1.1+1.1.2+1.1.3+1.1.4+1.1.5+1.1.6+1.1.7+1.1.8+1.1.9+1.1.10+1.1.11)</t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</si>
  <si>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</si>
  <si>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</si>
  <si>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</si>
  <si>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</si>
  <si>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</si>
  <si>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หน่วยกิต</t>
  </si>
  <si>
    <t>ภาระงาน</t>
  </si>
  <si>
    <t>นักศึกษา</t>
  </si>
  <si>
    <t>บรรยาย</t>
  </si>
  <si>
    <t>ชั่วโมง/สัปดาห์</t>
  </si>
  <si>
    <t>การเตรียมสอน</t>
  </si>
  <si>
    <t>0.61 ชม/สป./หน่วยกิต</t>
  </si>
  <si>
    <t>การสอน</t>
  </si>
  <si>
    <t>1 ชม./สป/หน่วยกิต</t>
  </si>
  <si>
    <t>การวัดและประเมินผล</t>
  </si>
  <si>
    <t>0.013 ชม./สป/หน่วยกิต/คน</t>
  </si>
  <si>
    <t>% การสอน (กรณีสอนร่วม)</t>
  </si>
  <si>
    <t>รวม</t>
  </si>
  <si>
    <t>การฝึกปฏิบัติ</t>
  </si>
  <si>
    <t>1 ชม/1 ชม. ทำงาน</t>
  </si>
  <si>
    <t>1-15 คน</t>
  </si>
  <si>
    <t>0.067 x จำนวนคนที่เพิ่มขึ้น</t>
  </si>
  <si>
    <t>รวม ภาระงาน 1.1.2</t>
  </si>
  <si>
    <t>1 ชม/สป./หน่วยกิต</t>
  </si>
  <si>
    <t>0.1 ชม./สป/หน่วยกิต/คน</t>
  </si>
  <si>
    <t>รวม ภาระงาน 1.1.4</t>
  </si>
  <si>
    <t xml:space="preserve">           1.1.5 การฝึกงานภายใน ภายนอก นิเทศงาน/สอน  สหกิจศึกษา ในระดับต่ำกว่าปริญญาตรีและระดับปริญญาตรี</t>
  </si>
  <si>
    <t>งาน /กิจกรรม</t>
  </si>
  <si>
    <t xml:space="preserve"> การฝึกงานภายใน</t>
  </si>
  <si>
    <t>ผู้จัดการวิชา</t>
  </si>
  <si>
    <t xml:space="preserve">1 ชม./15 คน/ภาคการศึกษา  </t>
  </si>
  <si>
    <t>ผู้ควบคุมดูแล</t>
  </si>
  <si>
    <t>จำนวนชั่วโมงปฏิบัติจริงต่อภาค</t>
  </si>
  <si>
    <t xml:space="preserve"> การฝึกงานภายนอก</t>
  </si>
  <si>
    <t>ผู้นิเทศ</t>
  </si>
  <si>
    <t>ไม่เกิน 15 ชม./ภาคการศึกษา</t>
  </si>
  <si>
    <t>สหกิจ</t>
  </si>
  <si>
    <t xml:space="preserve">2 ชม./15 คน/ภาคการศึกษา  </t>
  </si>
  <si>
    <t>รวม ภาระงาน 1.1.5</t>
  </si>
  <si>
    <t xml:space="preserve">           1.1.6 การเป็นผู้สอนรายวิชาสัมมนา หรือเป็นอาจารย์ที่ปรึกษาเรื่องสัมมนาของนักศึกษาระดับปริญญาตรี</t>
  </si>
  <si>
    <t>เรื่อง</t>
  </si>
  <si>
    <t>ชั่วโมงสอน</t>
  </si>
  <si>
    <t>1.5 ชม./ชม.การสอน/สป.</t>
  </si>
  <si>
    <t>การเป็นอาจารย์ที่ปรึกษาเรื่องสัมมนาของนักศึกษา</t>
  </si>
  <si>
    <t>0.5 ชม./สป.</t>
  </si>
  <si>
    <t>รวม ภาระงาน 1.1.6</t>
  </si>
  <si>
    <t xml:space="preserve">           1.1.7 การเป็นผู้สอนรายวิชาสัมมนา หรือเป็นอาจารย์ที่ปรึกษาเรื่องสัมมนาของนักศึกษาระดับปริญญาโท</t>
  </si>
  <si>
    <t>รวม ภาระงาน 1.1.7</t>
  </si>
  <si>
    <t xml:space="preserve">           1.1.8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</si>
  <si>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</si>
  <si>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 (Advicer)</t>
  </si>
  <si>
    <t>2 ชม./สป/โครงการ/หน่วยกิต</t>
  </si>
  <si>
    <t>การเป็นอาจารย์ที่ปรึกษาร่วม (Co-Advicer)</t>
  </si>
  <si>
    <t>1 ชม./สป/โครงการ/หน่วยกิต</t>
  </si>
  <si>
    <t>การเป็นกรรมการพิจารณาโครงร่างและสอบ</t>
  </si>
  <si>
    <t>1 ชม./โครงการ</t>
  </si>
  <si>
    <t>การเป็นผู้สอนรายวิชาปัญหาพิเศษ/โครงงาน</t>
  </si>
  <si>
    <t>1.5 ชม./ชม.การปฏิบัติงาน</t>
  </si>
  <si>
    <t>รวม ภาระงาน 1.1.8</t>
  </si>
  <si>
    <t xml:space="preserve">           1.1.9 การเป็นอาจารย์ที่ปรึกษา ค้นคว้าอิสระ ระดับปริญญาโท  (เฉพาะภาคเรียนที่เปิดรายวิชาเท่านั้นและไม่เกิน 15 คน/ภาคการศึกษา)</t>
  </si>
  <si>
    <t>การเป็นกรรมการสอบค้นคว้าอิสระ</t>
  </si>
  <si>
    <t>6 ชม./โครงการ</t>
  </si>
  <si>
    <t>รวม ภาระงาน 1.1.9</t>
  </si>
  <si>
    <t xml:space="preserve">           1.1.10 การเป็นผู้สอนหรือที่ปรึกษาวิทยานิพนธ์ ระดับปริญญาโท (เฉพาะภาคเรียนที่เปิดรายวิชาเท่านั้นและไม่เกิน 5 คน/ภาคการศึกษา)</t>
  </si>
  <si>
    <t>3 ชม./สป/เรื่อง/หน่วยกิต</t>
  </si>
  <si>
    <t>1 ชม./สป/เรื่อง/หน่วยกิต</t>
  </si>
  <si>
    <t>3 ชม./เรื่อง</t>
  </si>
  <si>
    <t>การเป็นกรรมการสอบวิทยานิพนธ์</t>
  </si>
  <si>
    <t>1.5 ชม./จำนวนชั่วโมงสอบ</t>
  </si>
  <si>
    <t xml:space="preserve">           1.1.11 การเป็นกรรมการสอบประมวลความรู้และสอบวัดคุณสมบัติของนักศึกษาระดับปริญญาโท (ต้องมีคำสั่ง)</t>
  </si>
  <si>
    <t xml:space="preserve"> จำนวนนักศึกษา</t>
  </si>
  <si>
    <t>การเป็นประธานกรรมการสอบ</t>
  </si>
  <si>
    <t>2 ชม./นักศึกษา 1 คน</t>
  </si>
  <si>
    <t>การเป็นกรรมการสอบร่วม</t>
  </si>
  <si>
    <t>รวม ภาระงาน 1.11</t>
  </si>
  <si>
    <t>รวม ภาระงาน 1.1</t>
  </si>
  <si>
    <t>%</t>
  </si>
  <si>
    <t>1.</t>
  </si>
  <si>
    <t>2.</t>
  </si>
  <si>
    <t>3.</t>
  </si>
  <si>
    <t>4.</t>
  </si>
  <si>
    <t>5.</t>
  </si>
  <si>
    <t>ชื่อเรื่องงานวิจัย / สิ่งประดิษฐ์</t>
  </si>
  <si>
    <t>งบประมาณ</t>
  </si>
  <si>
    <t xml:space="preserve"> </t>
  </si>
  <si>
    <t>2. งานที่ปรากฏเป็นผลงานทางวิชาการ</t>
  </si>
  <si>
    <t>เอกสารหลักฐาน (ถ้ามี)</t>
  </si>
  <si>
    <t>การเป็นผู้สอนรายวิชาสัมมนา (เฉพาะอาจารย์ประจำวิชา)</t>
  </si>
  <si>
    <t>1. ด้านงานสอน</t>
  </si>
  <si>
    <t>การบูรณาการ</t>
  </si>
  <si>
    <t>6.</t>
  </si>
  <si>
    <t>การมีส่วนร่วมในโครงการวิจัย (%)</t>
  </si>
  <si>
    <t>ระดับคะแนน</t>
  </si>
  <si>
    <t>รวมคะแนน</t>
  </si>
  <si>
    <t>ชื่องานวิจัย</t>
  </si>
  <si>
    <t>แหล่งทุน</t>
  </si>
  <si>
    <t>สถานะการมีส่วนร่วม</t>
  </si>
  <si>
    <t>เรื่อง/ว.ด.ป</t>
  </si>
  <si>
    <t>สถานะการเป็นกรรมการ</t>
  </si>
  <si>
    <t>บทบาทการเป็นที่ปรึกษา</t>
  </si>
  <si>
    <t>วดป.</t>
  </si>
  <si>
    <t>4</t>
  </si>
  <si>
    <t>1</t>
  </si>
  <si>
    <t>2</t>
  </si>
  <si>
    <t>3</t>
  </si>
  <si>
    <t>5</t>
  </si>
  <si>
    <t>6</t>
  </si>
  <si>
    <t>7</t>
  </si>
  <si>
    <t>8</t>
  </si>
  <si>
    <t>9</t>
  </si>
  <si>
    <t>สาขาสังกัด</t>
  </si>
  <si>
    <t>ผลการประเมิน 5 ส. (%)</t>
  </si>
  <si>
    <t>ลักษณะงาน</t>
  </si>
  <si>
    <t>ของงาน</t>
  </si>
  <si>
    <t>อาจารย์ที่ปรึกษาทั่วไป (อาจารย์ที่ปรึกษานักศึกษา)</t>
  </si>
  <si>
    <t>ชม./สป.</t>
  </si>
  <si>
    <t>อาจารย์ที่ปรึกษาชมรม/สโมสรนักศึกษา (ได้รับแต่งตั้งถูกต้อง)</t>
  </si>
  <si>
    <t>ประธานกรรมการตามที่กำหนดไว้ใน พรบ.มหาวิทยาลัยเทคโนโลยีราชมงคล พ.ศ. 2548</t>
  </si>
  <si>
    <t>กรรมการ, เลขานุการตามที่กำหนดไว้ใน พรบ.มหาวิทยาลัยเทคโนโลยีราชมงคล พ.ศ. 2548</t>
  </si>
  <si>
    <t>ประธานสภาคณาจารย์</t>
  </si>
  <si>
    <t>รองประธานสภาคณาจารย์</t>
  </si>
  <si>
    <t>ตัวแทนสภาคณาจารย์</t>
  </si>
  <si>
    <t>ตัวแทนสภาวิชาการ</t>
  </si>
  <si>
    <t>ชม./สป./หน่วยของงาน</t>
  </si>
  <si>
    <t>ชม./สป./(1 ชุดกรรมการ)</t>
  </si>
  <si>
    <t>ชม./สป./หน่วย</t>
  </si>
  <si>
    <t>หัวหน้า/รอง กลุ่มงานบริหารฯ ในงานวิทยาเขต</t>
  </si>
  <si>
    <t>ผู้ช่วยหัวหน้างาน/หัวหน้าแผนกงาน ในงานวิทยาเขต</t>
  </si>
  <si>
    <t>รวม ภาระงาน 6.1.5</t>
  </si>
  <si>
    <t>งานมอบหมาย (มีคำสั่งหรือคำสั่งแต่งตั้ง ของทางราชการ)</t>
  </si>
  <si>
    <t xml:space="preserve">กรรมการเปิดซองสอบราคา, ตรวจรับครุภัณฑ์ </t>
  </si>
  <si>
    <t>กรรมการควบคุมงานก่อสร้าง, กรรมการตรวจรับงานก่อสร้าง (ตามคำสั่งแต่งตั้ง)</t>
  </si>
  <si>
    <t xml:space="preserve">ประธานกรรมการ ฝ่ายต่างๆ ตามคำสั่งมหาวิทยาลัยฯ/วิทยาเขต/คณะ </t>
  </si>
  <si>
    <t xml:space="preserve">รองประธาน,เลขานุการ ฝ่ายต่างๆ ตามคำสั่งมหาวิทยาลัยฯ/วิทยาเขต/คณะ </t>
  </si>
  <si>
    <t xml:space="preserve">กรรมการ ฝ่ายต่างๆ ตามคำสั่งมหาวิทยาลัยฯ/วิทยาเขต/คณะ </t>
  </si>
  <si>
    <t>รวม ภาระงาน 6.1.7</t>
  </si>
  <si>
    <t>.............................................</t>
  </si>
  <si>
    <t>ครั้ง</t>
  </si>
  <si>
    <t>ว.ด.ป/เรื่อง</t>
  </si>
  <si>
    <t>สถานที่</t>
  </si>
  <si>
    <t>ชื่อโครงการ</t>
  </si>
  <si>
    <t>ชม./ครั้ง(คำสั่ง)</t>
  </si>
  <si>
    <t>ชม./คำสั่ง</t>
  </si>
  <si>
    <t>5.1 งานพัฒนานักศึกษา การเข้าร่วมกิจกรรมกับนักศึกษา</t>
  </si>
  <si>
    <t>คำนวณได้จากรายละเอียดดังต่อไปนี้ :</t>
  </si>
  <si>
    <t>ประธานหลักสูตร</t>
  </si>
  <si>
    <t>หัวหน้าแผนก สาขาต่างๆ</t>
  </si>
  <si>
    <t>ผู้ช่วยหัวหน้าสาขา (บริหาร, วิชาการ, พัฒนานักศึกษา,งานฟาร์ม)</t>
  </si>
  <si>
    <t xml:space="preserve">กรรมการประจำแผนกในฝ่ายต่างๆ (บริหาร, วิชาการ, พัฒนานักศึกษา) </t>
  </si>
  <si>
    <t xml:space="preserve">     1.1  ภาระงานสอน </t>
  </si>
  <si>
    <t xml:space="preserve">     6.1.5 การเข้าร่วมกิจกรรม/โครงการของคณะ(ครั้ง)</t>
  </si>
  <si>
    <t>เป้าหมาย</t>
  </si>
  <si>
    <t>ตัวชี้วัดเชิงปริมาณ</t>
  </si>
  <si>
    <t>3 ครั้ง</t>
  </si>
  <si>
    <t>การประกาศผลสอบ (วันที่ สถานที่)</t>
  </si>
  <si>
    <t xml:space="preserve">อาจารย์ประจำหลักสูตร </t>
  </si>
  <si>
    <t>ไม่มีคะแนน</t>
  </si>
  <si>
    <t>บูรณาการกับการเรียนการสอน หรือการให้บริการวิชาการ</t>
  </si>
  <si>
    <t>ทุนส่วนตัวที่อยู่ในฐานข้อมูลสถาบันวิจัย</t>
  </si>
  <si>
    <t>แหล่งทุนของคณะ</t>
  </si>
  <si>
    <t>แหล่งทุนของมหาวิทยาลัย</t>
  </si>
  <si>
    <t>แหล่งทุนภายนอก</t>
  </si>
  <si>
    <t>ตั้งแต่ 70,000</t>
  </si>
  <si>
    <t>ตั้งแต่ 80,000</t>
  </si>
  <si>
    <t>ตั้งแต่ 90,000</t>
  </si>
  <si>
    <t>ตั้งแต่ 100,000</t>
  </si>
  <si>
    <t>ตั้งแต่ 120,000</t>
  </si>
  <si>
    <t>ผลรวมคะแนนการเผยแพร่ผลงานทางวิชาการตามเกณฑ์การประกันคุณภาพ มากกว่า 1.25</t>
  </si>
  <si>
    <t>นำไปใช้ประโยชน์ตั้งแต่ 2 เรื่องขึ้นไป</t>
  </si>
  <si>
    <t>สอน</t>
  </si>
  <si>
    <t>วิจัย</t>
  </si>
  <si>
    <t>ศิลปะ วัฒนธรรม</t>
  </si>
  <si>
    <t>พัฒนา นศ.</t>
  </si>
  <si>
    <t>หน่วยงาน ทั่วไป</t>
  </si>
  <si>
    <t>หน่วยงาน นโยบาย</t>
  </si>
  <si>
    <t>พฤติกรรม</t>
  </si>
  <si>
    <t>เดิม</t>
  </si>
  <si>
    <t>ใหม่</t>
  </si>
  <si>
    <t>บริการวิชาการ</t>
  </si>
  <si>
    <r>
      <t>ชื่อผู้รับการประเมิน</t>
    </r>
    <r>
      <rPr>
        <sz val="14"/>
        <color indexed="8"/>
        <rFont val="TH SarabunPSK"/>
        <family val="2"/>
      </rPr>
      <t/>
    </r>
  </si>
  <si>
    <t xml:space="preserve"> สายงาน</t>
  </si>
  <si>
    <t>วิชาการ</t>
  </si>
  <si>
    <r>
      <t>ชื่อผู้ประเมิน</t>
    </r>
    <r>
      <rPr>
        <sz val="14"/>
        <color indexed="8"/>
        <rFont val="TH SarabunPSK"/>
        <family val="2"/>
      </rPr>
      <t/>
    </r>
  </si>
  <si>
    <t>คณบดีคณะเกษตรศาสตร์</t>
  </si>
  <si>
    <t>บริหาร</t>
  </si>
  <si>
    <t>ตัวชี้วัดผลสัมฤทธิ์ของงาน (ก)</t>
  </si>
  <si>
    <t>ระดับค่าเป้าหมาย (ข)</t>
  </si>
  <si>
    <t>คะแนนที่ได้</t>
  </si>
  <si>
    <t>น้ำหนัก (%)</t>
  </si>
  <si>
    <t>ผลรวม (จ)</t>
  </si>
  <si>
    <t>(ค)</t>
  </si>
  <si>
    <t>(ง)</t>
  </si>
  <si>
    <t>(ค x ง)</t>
  </si>
  <si>
    <t>คะแนนที่ได้ (คะแนนเต็ม 100%)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</si>
  <si>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</si>
  <si>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</si>
  <si>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ศิลปวัฒนธรรมละสิ่งแวดล้อม</t>
  </si>
  <si>
    <t>คะแนนที่ได้(คะแนนเต็ม 100%)</t>
  </si>
  <si>
    <t>5. งานพัฒนานักศึกษา งานที่ได้รับการแต่งตั้งให้ดำรงตำแหน่งและงานที่ได้รับมอบหมายอื่นๆ</t>
  </si>
  <si>
    <t>เป็นกรรมการ 1 งาน</t>
  </si>
  <si>
    <t>เป็นกรรมการ 3 งาน</t>
  </si>
  <si>
    <t>2 ครั้ง</t>
  </si>
  <si>
    <t>4 ครั้ง</t>
  </si>
  <si>
    <t xml:space="preserve">คะแนนที่ได้ </t>
  </si>
  <si>
    <t>ต่ำกว่า 50%</t>
  </si>
  <si>
    <t>50 - 58%</t>
  </si>
  <si>
    <t>59 - 67%</t>
  </si>
  <si>
    <t>68 - 76%</t>
  </si>
  <si>
    <t>มากกว่า 76%</t>
  </si>
  <si>
    <t xml:space="preserve"> 1 ครั้ง</t>
  </si>
  <si>
    <t xml:space="preserve"> 2 ครั้ง</t>
  </si>
  <si>
    <t>&gt; 2 ครั้ง</t>
  </si>
  <si>
    <t xml:space="preserve">  2 - 4 ชั่วโมง</t>
  </si>
  <si>
    <t>5 - 7 ชั่วโมง</t>
  </si>
  <si>
    <t>8 -10 ชั่วโมง</t>
  </si>
  <si>
    <t>11 -13  ชั่วโมง</t>
  </si>
  <si>
    <t>&gt;13 ชั่วโมง</t>
  </si>
  <si>
    <t xml:space="preserve"> &lt; 4 ชั่วโมง</t>
  </si>
  <si>
    <t>4 - 7 ชั่วโมง</t>
  </si>
  <si>
    <t>8 - 12 ชั่วโมง</t>
  </si>
  <si>
    <t>13 - 16 ชั่วโมง</t>
  </si>
  <si>
    <t xml:space="preserve"> &gt; 17 ชั่วโมง</t>
  </si>
  <si>
    <t>คณะกรรมการซึ่งประกอบด้วยคณบดีและรองคณบดีเป็นผู้พิจารณาข้อเสนอโครงการ/กิจกรรม และหาข้อยุติร่วมกับผู้รับการประเมิน ก่อนทำข้อตกลงเกี่ยวกับผลสัมฤทธิ์ของงาน</t>
  </si>
  <si>
    <t>โดยคณะกรรมการจะทำข้อตกลงเป็นรายบุคคลเกี่ยวกับการประเมินถึงรายละเอียดของน้ำหนักโครงการ  การปฏิบัติงานและเป้าหมาย โดยจะนัดหลังจากที่ได้เลือกงานพิเศษแล้ว</t>
  </si>
  <si>
    <t>นำเสนอโครงการ</t>
  </si>
  <si>
    <t>ดำเนินการตามแผน 60%</t>
  </si>
  <si>
    <t>ดำเนินการตามแผน 70%</t>
  </si>
  <si>
    <t>ดำเนินการตามแผน 80%</t>
  </si>
  <si>
    <t xml:space="preserve">ดำเนินการตามแผน &gt; 90% </t>
  </si>
  <si>
    <t>1 ครั้ง ตามกำหนด</t>
  </si>
  <si>
    <t>2 ครั้ง ตามกำหนด</t>
  </si>
  <si>
    <t>3 ครั้ง ตามกำหนด</t>
  </si>
  <si>
    <t>4 ครั้ง ตามกำหนด</t>
  </si>
  <si>
    <t xml:space="preserve">5 ครั้ง พร้อมสรุปผลโครงการ </t>
  </si>
  <si>
    <t>50 - 60%</t>
  </si>
  <si>
    <t>61 - 70%</t>
  </si>
  <si>
    <t>71 - 80%</t>
  </si>
  <si>
    <t xml:space="preserve">มากกว่า 80 % </t>
  </si>
  <si>
    <t>สรุปคะแนนผลการประเมินผลการปฏิบัติราชการ</t>
  </si>
  <si>
    <t>ด้านที่ 2  ผลสัมฤทธิ์ของงาน (30%)</t>
  </si>
  <si>
    <t>รวม (30%)</t>
  </si>
  <si>
    <t>รวมทั้งหมด (100%)</t>
  </si>
  <si>
    <t xml:space="preserve">ผู้ประเมินและผู้รับการประเมินได้ตกลงรวมกันและเห็นพ้องกันแล้วตาม (ก.)(ข.)และ(ง.)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จึงลงลายมือชื่อไว้เป็นหลักฐาน(ลงนามเมื่อจัดทำข้อตกลง) </t>
  </si>
  <si>
    <t xml:space="preserve">      ลายมือชื่อ.................................................(ผู้ประเมิน)</t>
  </si>
  <si>
    <t>ลายมือชื่อ.................................................(ผู้รับการประเมิน)</t>
  </si>
  <si>
    <t xml:space="preserve">       (......................................................................)</t>
  </si>
  <si>
    <t xml:space="preserve">ผู้ประเมินและผู้รับการประเมินได้เห็นชอบผลการประเมินแล้วตาม (ค.)(จ.)(ฉ.)และ(ช.)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จึงลงลายมือชื่อไว้เป็นหลักฐาน(ลงนามเมื่อเสร็จสิ้นรอบการประเมิน) </t>
  </si>
  <si>
    <t xml:space="preserve">         วันที่..........เดือน......................พ.ศ...................</t>
  </si>
  <si>
    <t>หน่วยงาน วิจัย</t>
  </si>
  <si>
    <t>มหาวิทยาลัย</t>
  </si>
  <si>
    <t>รวมของหน่วยงาน</t>
  </si>
  <si>
    <t>รวมทั้งหมด</t>
  </si>
  <si>
    <t>ผช.คณบดี/หัวหน้าสาขา/รองหัวหน้าสาขา(พืช สัตว์)</t>
  </si>
  <si>
    <t xml:space="preserve"> ให้เลือกระดับคะแนนที่ต้องการและเสนอโครงการที่ตอบสนองต่อนโยบายสำคัญของคณะฯ จากโครงการหลัก ต่อไปนี้   </t>
  </si>
  <si>
    <t xml:space="preserve">หัวหน้างาน/หัวหน้าแผนกงานในฝ่ายต่าง ๆ (บริหาร, วิชาการ, พัฒนานักศึกษา) </t>
  </si>
  <si>
    <t xml:space="preserve">       (.............................................................)</t>
  </si>
  <si>
    <t>ระดับคะแนนเปลี่ยนแปลงตามการเลือก</t>
  </si>
  <si>
    <t>ภาระงานสอนส่วนเกิน</t>
  </si>
  <si>
    <t>ภาระงานประจำส่วนเกิน</t>
  </si>
  <si>
    <t>ภาระงานชั่วคราวส่วนเกิน</t>
  </si>
  <si>
    <t>1 ชม./สป/โครงการ</t>
  </si>
  <si>
    <t>มีสัดส่วนในโครงการวิจัยรวมกันร้อยละ 101 -110</t>
  </si>
  <si>
    <t>มีสัดส่วนในโครงการวิจัยรวมกันร้อยละ 111 - 120</t>
  </si>
  <si>
    <t>มีสัดส่วนในโครงการวิจัยรวมกันร้อยละ 121 - 130</t>
  </si>
  <si>
    <t>มีสัดส่วนในโครงการวิจัยรวมกันร้อยละ 131 - 140</t>
  </si>
  <si>
    <t xml:space="preserve">เป็นหัวหน้าโครงการวิจัยมากกว่า 1โครงการ/มีส่วนร่วมไม่น้อยกว่าร้อยละ 140 </t>
  </si>
  <si>
    <t>นำเสนอภาคบรรยายต่างประเทศ</t>
  </si>
  <si>
    <t>นำเสนอภาคโปสเตอร์ภายในประเทศ</t>
  </si>
  <si>
    <t>นำเสนอภาคบรรยายภายในประเทศ</t>
  </si>
  <si>
    <t>นำเสนอภาคโปสเตอร์ต่างประเทศ</t>
  </si>
  <si>
    <t>2 ชม./สป/โครงการ</t>
  </si>
  <si>
    <t xml:space="preserve">  (อาจารย์แต่ละคนสามารถเลือกระดับคะแนนได้ไม่เกิน 2 โครงการรวมกันไม่เกิน 60% )</t>
  </si>
  <si>
    <t xml:space="preserve">โครงการเชิงรุก การแนะแนว การประชาสัมพันธ์ ค่ายยุวเกษตร ตลาดไม้ดอกไม้ประดับ ตลาดเกษตร ฟาร์มนักศึกษา สหกิจศึกษา การเพิ่มมูลค่าสินค้าเกษตร หรือโครงการอื่นๆ ที่อาจารย์ความถนัด โดยผ่านการทำข้อตกลงและการพิจารณาของคณะ </t>
  </si>
  <si>
    <r>
      <t xml:space="preserve">           1.1.1 งานสอนบรรยาย ระดับปริญญาตรี (ตามตารางสอน) 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</si>
  <si>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>รวม</t>
    </r>
    <r>
      <rPr>
        <b/>
        <sz val="12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ภาระงาน 1.1.1</t>
    </r>
  </si>
  <si>
    <r>
      <t xml:space="preserve">           1.1.2 งานสอนภาคปฏิบัติ ระดับปริญญาตรี (ตามตารางสอน)  </t>
    </r>
    <r>
      <rPr>
        <b/>
        <u/>
        <sz val="12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</si>
  <si>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  1.1.3 งานสอนบรรยาย ระดับปริญญาโท (ตามตารางสอน)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</si>
  <si>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>รวม</t>
    </r>
    <r>
      <rPr>
        <b/>
        <sz val="12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ภาระงาน 1.1.3</t>
    </r>
  </si>
  <si>
    <r>
      <t xml:space="preserve">           1.1.4 งานสอนภาคปฏิบัติ ระดับปริญญาโท (ตามตารางสอน)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</si>
  <si>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t>6.2 งานพิเศษตามนโยบายคณะฯ (60%)</t>
  </si>
  <si>
    <t xml:space="preserve">     6.2.1 งานฟาร์ม</t>
  </si>
  <si>
    <t>(ระบุน้ำหนัก % ในช่องสีฟ้า)</t>
  </si>
  <si>
    <t>หัวหน้าโครงการ</t>
  </si>
  <si>
    <t>ผู้ร่วมโครงการ</t>
  </si>
  <si>
    <t>ระบุสัดส่วนความรับผิดชอบของโครงการ :</t>
  </si>
  <si>
    <t>งานพิเศษตามนโยบายคณะฯ คือ</t>
  </si>
  <si>
    <t>(อาจารย์แต่ละคนสามารถเลือกได้ไม่เกิน 2 โครงการ ระดับคะแนนรวมกันไม่เกิน 60%)</t>
  </si>
  <si>
    <t xml:space="preserve">งานพิเศษตามนโยบายคณะฯ </t>
  </si>
  <si>
    <t>ไม่น้อยกว่าร้อยละ 70 (จำนวน5ครั้ง)</t>
  </si>
  <si>
    <t>ต่ำกว่าร้อยละ 50 (จำนวน 2 ครั้ง)</t>
  </si>
  <si>
    <t>ไม่น้อยกว่าร้อยละ 50 (จำนวน 3 ครั้ง)</t>
  </si>
  <si>
    <t>ไม่น้อยกว่าร้อยละ 60 (จำนวน 4 ครั้ง)</t>
  </si>
  <si>
    <t>ไม่น้อยกว่าร้อยละ 80 (จำนวน 6 ครั้ง)</t>
  </si>
  <si>
    <t>ข้อตกลงและการประเมินผลการปฏิบัติราชการ</t>
  </si>
  <si>
    <t xml:space="preserve">องค์ประกอบที่ 1 ด้านผลสัมฤทธิ์ของงาน </t>
  </si>
  <si>
    <t>มี มคอ.3 ครบทุกรายวิชา</t>
  </si>
  <si>
    <t>มี มคอ.3 และ สื่อการสอน ครบทุกรายวิชา</t>
  </si>
  <si>
    <t>มี มคอ.3 สื่อการสอน และเอกสารประกอบการสอน/หรือเอกสารคำสอน ครบทุกรายวิชา</t>
  </si>
  <si>
    <t>มี มคอ.3 สื่อการสอน และเอกสารประกอบการสอน/หรือเอกสารคำสอน</t>
  </si>
  <si>
    <t>และ การบ้านรวมแบบฝึกหัด ครบทุกรายวิชา</t>
  </si>
  <si>
    <t>และ การบ้านรวมแบบฝึกหัด รวมทั้งมีการประเมินผลโดยผู้สอนผ่านระบบ ครบทุกรายวิชา</t>
  </si>
  <si>
    <t xml:space="preserve">            </t>
  </si>
  <si>
    <t>เอกสารหลักฐาน</t>
  </si>
  <si>
    <t xml:space="preserve"> มีการวัดและประเมินผลกลยุทธ์การสอนและวิธีการสอน</t>
  </si>
  <si>
    <t xml:space="preserve"> ตามที่กำหนดในเล่มหลักสูตร เพิ่มเติม อย่างน้อย 1 รายวิชา</t>
  </si>
  <si>
    <t xml:space="preserve"> ตามที่กำหนดในเล่มหลักสูตรโดยต้องครบทุกรายวิชา</t>
  </si>
  <si>
    <t>วิธีการวัดและประเมินผลกลยุทธ์</t>
  </si>
  <si>
    <t xml:space="preserve">เอกสารหลักฐาน </t>
  </si>
  <si>
    <t>*หมายเหตุ ทุนส่วนตัวต้องเป็นทุนที่ได้รับการอนุมัติและอยู่ในฐานข้อมูลวิจัย</t>
  </si>
  <si>
    <t xml:space="preserve">3. งานบริการวิชาการ </t>
  </si>
  <si>
    <t>3.1 มีส่วนรวมในโครงการบริการวิชาการของหน่วยงานที่ตนสังกัด อยู่ในแผนหรือนอกแผนที่ได้รับความเห็นชอบ</t>
  </si>
  <si>
    <t>จากคณะกรรมการบริหารหน่วยงานหรือโครงการบริการวิชาการของวิทยาเขต/มหาวิทยาลัย ที่ผ่านความเห็นชอบ</t>
  </si>
  <si>
    <t xml:space="preserve">                        ระยะเวลาตามสัญญา</t>
  </si>
  <si>
    <t>งานวิจัย/สิ่งประดิษฐ์เรื่อง</t>
  </si>
  <si>
    <t>4. งานทำนุ บำรุง อนุรักษ์ ศิลปวัฒนธรรมและสิ่งแวดล้อม</t>
  </si>
  <si>
    <r>
      <t xml:space="preserve">  </t>
    </r>
    <r>
      <rPr>
        <b/>
        <sz val="18"/>
        <rFont val="TH SarabunPSK"/>
        <family val="2"/>
      </rPr>
      <t xml:space="preserve">   จากคณะกรรมการบริหารหน่วยงาน</t>
    </r>
  </si>
  <si>
    <t>4.1 การมีส่วนร่วมในโครงการด้านทำนุบำรุง อนุรักษ์ ศิลปวัฒนธรรมและสิ่งแวดล้อม  ต้องอยู่ในแผนหรือนอกแผน</t>
  </si>
  <si>
    <t xml:space="preserve">ที่ผ่านความเห็นชอบจากคณะกรรมการบริหารหน่วยงานหรือโครงการด้านทำนุบำรุงฯ ของวิทยาเขต/มหาวิทยาลัย </t>
  </si>
  <si>
    <t>ที่ผ่านความเห็นชอบจากคณะกรรมการบริหารหน่วยงาน</t>
  </si>
  <si>
    <t>ระบุ เป็นที่ปรึกษา/วิทยากรภายใน/ภายนอก</t>
  </si>
  <si>
    <t>งานทำนุบำรุงศิลปวัฒนธรรมฯ</t>
  </si>
  <si>
    <t xml:space="preserve">   1. ตัวชี้วัดด้านกลยุทธ์ (ด้านจัดการการศึกษา)</t>
  </si>
  <si>
    <t xml:space="preserve"> 1.1 ผู้สอนที่ผ่านการพัฒนา (Smart Teacher) </t>
  </si>
  <si>
    <t xml:space="preserve">      1.2 นวัตกรรมหรืองานสร้างสรรค์ของผู้เรียน นำใช้ประโยชน์ต่อสังคม</t>
  </si>
  <si>
    <t>มี</t>
  </si>
  <si>
    <t xml:space="preserve">        จัดเตรียม</t>
  </si>
  <si>
    <t xml:space="preserve">           ระบุชื่อนวัตกรรม/งานสร้างสรรค์....................................................................................................</t>
  </si>
  <si>
    <t xml:space="preserve">      1.3 ร้อยละของผู้สอนที่สอบผ่านสมรรถนะด้านภาษาอังกฤษที่มหาวิทยาลัยกำหนด (เพิ่มขึ้นจากปีที่ผ่านมา)                     </t>
  </si>
  <si>
    <t xml:space="preserve">        </t>
  </si>
  <si>
    <t>มีการพัฒนาตนเองผ่านระบบ</t>
  </si>
  <si>
    <t>ผ่านสมรรถนะเพิ่มขึ้น 1  ระดับ</t>
  </si>
  <si>
    <t xml:space="preserve">        2. ตัวชี้วัดด้านกลยุทธ์ (ด้านวิจัย)</t>
  </si>
  <si>
    <t xml:space="preserve">2.1 ผลงานวิจัย สิ่งประดิษฐ์ นวัตกรรม และสร้างสรรค์ที่บูรณาการกับการเรียน </t>
  </si>
  <si>
    <t>การสอนและพันธกิจอื่นอย่างน้อยอีก 1 ด้าน</t>
  </si>
  <si>
    <t xml:space="preserve">                                    บูรณาการกับการเรียนการสอน</t>
  </si>
  <si>
    <t xml:space="preserve">                      บูรณาการกับการเรียนการสอนและพันธกิจอื่นอย่างน้อยอีก 1 ด้าน</t>
  </si>
  <si>
    <t xml:space="preserve">              2.2 ผลงานวิจัย สิ่งประดิษฐ์ นวัตกรรม และงานสร้างสรรค์ที่นำไปใช้ประโยชน์เชิงพาณิชย์/ชุมชน/สังคม   </t>
  </si>
  <si>
    <t xml:space="preserve">              ระบุชื่อผลงาน...................................................................................................</t>
  </si>
  <si>
    <t xml:space="preserve">              ระบุชื่อผลงาน....................................................................................................</t>
  </si>
  <si>
    <t xml:space="preserve">                                        มีและนำไปใช้ประโยชน์เชิงพาณิชย์   </t>
  </si>
  <si>
    <t xml:space="preserve">                                             มีและนำไปใช้ประโยชน์เชิงชุมชน/สังคม   </t>
  </si>
  <si>
    <t xml:space="preserve">        3. ตัวชี้วัดด้านกลยุทธ์ (ด้านบริการวิชาการ)  </t>
  </si>
  <si>
    <r>
      <t xml:space="preserve">                </t>
    </r>
    <r>
      <rPr>
        <b/>
        <sz val="18"/>
        <rFont val="TH SarabunPSK"/>
        <family val="2"/>
      </rPr>
      <t xml:space="preserve"> 3.1 ผลงานบริการวิชาการที่บูรณาการกับการเรียนการสอนและพันธกิจอื่นอย่างน้อยอีก 1 ด้าน</t>
    </r>
  </si>
  <si>
    <t>3.2 มีรายได้จากการให้บริการวิชาการ ที่ก่อให้เกิดรายได้เพิ่มขึ้น</t>
  </si>
  <si>
    <t xml:space="preserve">               ระบุชื่อโครงการ....................................................................................................</t>
  </si>
  <si>
    <t xml:space="preserve">        มีรายได้</t>
  </si>
  <si>
    <t xml:space="preserve">               เพิ่มขึ้น 1-5%</t>
  </si>
  <si>
    <t xml:space="preserve">             มากกว่า 5%</t>
  </si>
  <si>
    <t xml:space="preserve">        4. ตัวชี้วัดด้านกลยุทธ์ (ด้านทำนุบำรุงศิลปวัฒนธรรม และสิ่งแวดล้อม)  </t>
  </si>
  <si>
    <r>
      <t xml:space="preserve">                </t>
    </r>
    <r>
      <rPr>
        <b/>
        <sz val="18"/>
        <rFont val="TH SarabunPSK"/>
        <family val="2"/>
      </rPr>
      <t xml:space="preserve"> 4.1 นวัตกรรมที่เกี่ยวข้องกับทำนุบำรุงศิลป/วัฒนธรรม/สิ่งแวดล้อม ใช้ได้ 2 รอบการประเมิน</t>
    </r>
  </si>
  <si>
    <t xml:space="preserve">   มีนวัตกรรม</t>
  </si>
  <si>
    <t xml:space="preserve">   มีและนำไปใช้ประโยชน์เชิงพาณิชย์/ชุมชน/สังคม </t>
  </si>
  <si>
    <t>4.2 นวัตกรรมที่ผลักดันให้เกิดการพัฒนาตามองค์ประกอบของ Green Campus ใช้ได้ 2 รอบการประเมิน</t>
  </si>
  <si>
    <t xml:space="preserve">            มีนวัตกรรม</t>
  </si>
  <si>
    <t xml:space="preserve">                                                              มีและนำไปใช้ประโยชน์ในการพัฒนาองค์กรได้จริง     </t>
  </si>
  <si>
    <t>6.1 งานด้านทั่วไปของคณะ 40%</t>
  </si>
  <si>
    <t xml:space="preserve">หมายเหตุ : พร้อมแนบเอกสารหลักฐาน </t>
  </si>
  <si>
    <t>ชม./สัปดาห์</t>
  </si>
  <si>
    <t>คิดเป็น........... %</t>
  </si>
  <si>
    <t>จำนวน.............โครงการ</t>
  </si>
  <si>
    <t xml:space="preserve">   5.3 บทบาทการเป็นที่ปรึกษาให้กับนักศึกษาทั้งทางด้านวิชาการและวิชาชีพและการใช้ชีวิต</t>
  </si>
  <si>
    <t xml:space="preserve">   5.2 งานที่ได้รับการแต่งตั้งตามคำสั่งของวิทยาเขต/มหาวิทยาลัย</t>
  </si>
  <si>
    <t xml:space="preserve">   5.1 งานพัฒนานักศึกษา การเข้าร่วมกิจกรรมกับนักศึกษา</t>
  </si>
  <si>
    <t xml:space="preserve">   4.3 การบูรณาการทำนุ บำรุง อนุรักษ์ฯ กับการเรียนการสอน หรือ กิจกรรม นักศึกษา</t>
  </si>
  <si>
    <t xml:space="preserve">        (โดยต้องระบุใน มคอ.3 หรือระบุในแผนพัฒนานักศึกษา)</t>
  </si>
  <si>
    <t xml:space="preserve">   4.2 การเป็นที่ปรึกษา/กรรมการผู้ทรงคุณวุฒิ/วิทยากร ด้านทำนุ บำรุง อนุรักษ์ ศิลปวัฒนธรรมและสิ่งแวดล้อม</t>
  </si>
  <si>
    <t xml:space="preserve">    3.3 เป็นหัวหน้าโครงการหรือคณะกรรมการดำเนินโครงการที่ก่อให้เกิดรายได้</t>
  </si>
  <si>
    <t xml:space="preserve">         (นับให้เฉพาะกรรมการที่ดำเนินโครงการเท่านั้น โดยนับได้ 2 รอบการประเมิน)</t>
  </si>
  <si>
    <t xml:space="preserve">    3.2 การเป็นวิทยากร/ที่ปรึกษา/ผู้ทรงคุณวุฒิ  โดยต้องได้รับอนุญาตจากมหาวิทยาลัยหรือหน่วยงาน</t>
  </si>
  <si>
    <t xml:space="preserve">         (ใช้ได้ 2 รอบการประเมิน)</t>
  </si>
  <si>
    <t xml:space="preserve">   2.1 จำนวนโครงการงานวิจัย/สิ่งประดิษฐ์ หรือ การมีส่วนร่วม</t>
  </si>
  <si>
    <t xml:space="preserve">    2.2 การเผยแพร่งานวิจัย/สิ่งประดิษฐ์/งานสร้างสรรค์ (คะแนนการเผยแพร่ผลงานตามเกณท์การประกันคุณภาพการศึกษา)</t>
  </si>
  <si>
    <t xml:space="preserve">   2.3 แหล่งทุน</t>
  </si>
  <si>
    <t xml:space="preserve">   (ใช้ได้ 2 รอบการประเมิน โดยไม่เป็นโครงการวิจัยที่อยู่ในช่วงขยายเวลา)</t>
  </si>
  <si>
    <t xml:space="preserve">   1.3  ผลการประเมินความพึงพอใจ (ให้ใช้รอบภาคการศึกษาที่ผ่านมา) </t>
  </si>
  <si>
    <t xml:space="preserve">         (กรณีเป็นผู้สอนร่วมให้ใช้ผลการประเมินของผู้จัดการรายวิชา)</t>
  </si>
  <si>
    <t xml:space="preserve">   1.2 การใช้งานระบบสารสนเทศ LMS ที่มหาวิทยาลัยจัดให้</t>
  </si>
  <si>
    <t>ส่วนที่ 2  ผลสัมฤทธิ์ของงานด้านยุทธศาสตร์  (20%)</t>
  </si>
  <si>
    <t xml:space="preserve">     6.1.4 งานมอบหมายที่มีคำสั่งให้ปฏิบัติหน้าที่ครั้งคราว</t>
  </si>
  <si>
    <t xml:space="preserve">     6.1.3  งานมอบหมายที่มีคำสั่งให้ปฏิบัติหน้าที่ประจำ</t>
  </si>
  <si>
    <t xml:space="preserve">     6.1.2 การประกาศผลสอบ</t>
  </si>
  <si>
    <t xml:space="preserve">     6.1.1 ผลการประเมิน 5 ส สาขา นับคะแนนจากการตรวจประเมินภายนอก</t>
  </si>
  <si>
    <t>1.1 ภาระงานสอน (นับชั่วโมงภาระงานต่อสัปดาห์)</t>
  </si>
  <si>
    <t>มคอ.3 
โดยต้องครบทุกรายวิชา</t>
  </si>
  <si>
    <t>มคอ.3 และสื่อการสอน
โดยต้องครบทุกรายวิชา</t>
  </si>
  <si>
    <t>มคอ.3 และสื่อการสอน
และเอกสารคำสอน/เอกสารประกอบการสอน
โดยต้องครบทุกรายวิชา</t>
  </si>
  <si>
    <t>มคอ.3 และสื่อการสอน
 และเอกสารคำสอน /เอกสารประกอบการสอน
และการบ้านรวมแบบฝึกหัด
โดยต้องครบทุกรายวิชา</t>
  </si>
  <si>
    <t>มคอ.3 และสื่อการสอนและเอกสารคำสอน/เอกสารประกอบการสอน
และการบ้านรวมแบบฝึกหัด 
รวมทั้งมีการประเมินผลโดยผู้สอนผ่านระบบ
โดยต้องครบทุกรายวิชา</t>
  </si>
  <si>
    <t>1.3 ผลการประเมินความพึงพอใจ
(ให้ใช้รอบภาคการศึกษาที่ผ่านมา)</t>
  </si>
  <si>
    <t>-</t>
  </si>
  <si>
    <t>ผลการประเมินตั้งแต่ 
2.51 - 3.50</t>
  </si>
  <si>
    <t>ผลการประเมินตั้งแต่ 
3.51 - 4.00</t>
  </si>
  <si>
    <t>ผลการประเมินตั้งแต่ 
4.01 - 4.50</t>
  </si>
  <si>
    <t>ผลการประเมินตั้งแต่ 
4.51 ขึ้นไป</t>
  </si>
  <si>
    <t>1.4 การวัดผลและประเมินผลการเรียน</t>
  </si>
  <si>
    <t xml:space="preserve"> ตำแหน่ง/ระดับ</t>
  </si>
  <si>
    <t>2.2 การเผยแพร่งานวิจัย/สิ่งประดิษฐ์/
งานสร้างสรรค์ (ใช้ได้สองรอบการประเมิน)</t>
  </si>
  <si>
    <t>3.2 การเป็นวิทยากร/ที่ปรึกษา/กรรมการ ผู้ทรงคุณวุฒิ</t>
  </si>
  <si>
    <t>เป็นวิทยากร/ที่ปรึกษา/กรรมการ 
ผู้ทรงคุณวุฒิ ภายในหน่วยงาน
จำนวน 1 โครงการ</t>
  </si>
  <si>
    <t>เป็นวิทยากร/ที่ปรึกษา/กรรมการ 
ผู้ทรงคุณวุฒิ ภายในหน่วยงาน มากกว่าจำนวน
1 โครงการ</t>
  </si>
  <si>
    <t>เป็นวิทยากร/ที่ปรึกษา/กรรมการ 
ผู้ทรงคุณวุฒิ ภายนอกหน่วยงาน
จำนวน 1 โครงการ</t>
  </si>
  <si>
    <t>เป็นวิทยากร/ที่ปรึกษา/กรรมการ 
ผู้ทรงคุณวุฒิ ภายนอกหน่วยงาน
จำนวน 2 โครงการ</t>
  </si>
  <si>
    <t>เป็นวิทยากร/ที่ปรึกษา/กรรมการ 
ผู้ทรงคุณวุฒิ ภายนอกหน่วยงานมากกว่า
จำนวน 2 โครงการ</t>
  </si>
  <si>
    <t>3.3 เป็นหัวหน้าโครงการหรือคณะกรรมการดำเนินโครงการ
ที่ก่อให้เกิดรายได้ (นับให้เฉพาะกรรมการที่ดำเนินโครงการเท่านั้น)
นับได้ 2 รอบการประเมิน</t>
  </si>
  <si>
    <t>ตั้งแต่ 5,000 - 20,000</t>
  </si>
  <si>
    <t>ตั้งแต่ 20,001 - 40,000</t>
  </si>
  <si>
    <t xml:space="preserve">ตั้งแต่ 40,001 - 60,000 </t>
  </si>
  <si>
    <t>ตั้งแต่ 60,001 ถึง 80,000</t>
  </si>
  <si>
    <t>4. งานทำนุบำรุง อนุรักษ์  ศิลปวัฒนธรรมและสิ่งแวดล้อม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</si>
  <si>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</si>
  <si>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t>เข้าร่วมโครงการตั้งแต่
 1-3 โครงการ</t>
  </si>
  <si>
    <t>เข้าร่วมโครงการตั้งแต่
 4 โครงการขึ้นไป</t>
  </si>
  <si>
    <t>เป็นกรรมการดำเนินโครงการ
อย่างน้อย 1-2 โครงการ</t>
  </si>
  <si>
    <t>เป็นกรรมการดำเนินโครงการ
อย่างน้อย 3 โครงการ</t>
  </si>
  <si>
    <t xml:space="preserve">4.2 การเป็นกรรมการที่ปรึกษา/กรรมการผู้ทรงครุณวุฒิ/วิทยากร
ทางด้านทำนุบำรุง อนุรักษ์ ศิลปวัฒนธรรมและสิ่งแวดล้อม </t>
  </si>
  <si>
    <t>4.3 การบูรณาการทำนุบำรุง อนุรักษ์ ศิลปวัฒนธรรมและสิ่งแวดล้อม
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</si>
  <si>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</si>
  <si>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</si>
  <si>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5.2  งานที่ได้รับการแต่งตั้งตามคำสั่งของวิทยาเขต/มหาวิทยาลัย</t>
  </si>
  <si>
    <t>เป็นกรรมการ 2 งาน</t>
  </si>
  <si>
    <t>เป็นกรรมการ 4 งาน</t>
  </si>
  <si>
    <t>เป็นกรรมการมากกว่า 4 งานขึ้นไป หรือปฏิบัติงานในส่วนงานอื่น ที่ได้รับมอบหมาย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</si>
  <si>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</si>
  <si>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5 ครั้ง</t>
  </si>
  <si>
    <t>มากกว่า 5 ครั้ง</t>
  </si>
  <si>
    <t>ส่วนที่ 2 ผลสัมฤทธิ์ของงานด้านยุทธศาสตร์ (20%)</t>
  </si>
  <si>
    <t xml:space="preserve">ส่วนที่ 2 ผลสัมฤทธิ์ของงานด้านยุทธศาสตร์ (20%)                      </t>
  </si>
  <si>
    <t>1. ด้านภาระงานสอน</t>
  </si>
  <si>
    <t>1 ด้าน</t>
  </si>
  <si>
    <t>2 ด้าน</t>
  </si>
  <si>
    <t>3 ด้าน</t>
  </si>
  <si>
    <t>4 ด้าน</t>
  </si>
  <si>
    <t>จัดเตรียม</t>
  </si>
  <si>
    <t>มีและนำไปใช้ประโยชน์</t>
  </si>
  <si>
    <t>ผ่านสมรรถนะเพิ่มขึ้น 1 ระดับ</t>
  </si>
  <si>
    <t>ผ่านสมรรถนะเพิ่มขึ้น มากกว่า 1 ระดับ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</si>
  <si>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</si>
  <si>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</si>
  <si>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มีและนำไปใช้ประโยชน์เชิงพาณิชย์</t>
  </si>
  <si>
    <t>มีและนำไปใช้ประโยชน์เชิงชุมชน/สังคม</t>
  </si>
  <si>
    <t>มีรายได้</t>
  </si>
  <si>
    <t>เพิ่มขึ้น 1-5 %</t>
  </si>
  <si>
    <t>มากกว่า 5%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</si>
  <si>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</si>
  <si>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</si>
  <si>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 xml:space="preserve">            6.2.1 งานฟาร์ม </t>
  </si>
  <si>
    <t xml:space="preserve">            6.2.2 งานวิจัย </t>
  </si>
  <si>
    <t xml:space="preserve">            6.2.3 งานพิเศษอื่นๆ ตามข้อตกลงของคณะ</t>
  </si>
  <si>
    <t xml:space="preserve">            (…ผู้ช่วยศาสตราจารย์ สมคิด  ชัยเพชร...)</t>
  </si>
  <si>
    <t>คะแนนที่ได้จริง (คะแนนเต็ม 10%)</t>
  </si>
  <si>
    <t>จำนวนรายวิชา....................................... ระบุชื่อรายวิชา ..............................................................................................</t>
  </si>
  <si>
    <t xml:space="preserve">   1.4 การวัดและประเมินผลการเรียน (มคอ. 5)</t>
  </si>
  <si>
    <t>พื้นที่ความรับผิดชอบ</t>
  </si>
  <si>
    <t>1. ตัวชี้วัดด้านกลยุทธ์ (การจัดการการศึกษา)</t>
  </si>
  <si>
    <t>1.1 ผู้สอนที่ผ่านการพัฒนา (Smart Teacher)
 - ด้านเร่งพัฒนาผู้สอนให้มีความเชี่ยวชาญด้านวิชาชีพ
 - ด้านพัฒนาผู้สอนให้มีความเชี่ยวชาญด้านจัดการเรียนรู้
 - ด้านพัฒนาผู้สอนให้มีความเชี่ยวชาญด้านเทคโนโลยีดิจิตัลและการสื่อสาร
 - ด้านบริหารจัดการผู้สอนรูปแบบใหม่ให้มีความเชี่ยวชาญด้านการสอน</t>
  </si>
  <si>
    <t>1.2 นวัตกรรมหรืองานสร้างสรรค์ของผู้เรียน นำใช้ประโยชน์ต่อสังคม</t>
  </si>
  <si>
    <t>1.3 ร้อยละของผู้สอนที่สอบผ่านสมรรถนะด้านภาษาอังกฤษที่มหาวิทยาลัยกำหนด (เพิ่มขึ้นจากปีที่ผ่านมา)</t>
  </si>
  <si>
    <t>2. ตัวชี้วัดด้านกลยุทธ์ (ด้านวิจัย)</t>
  </si>
  <si>
    <t>2.1 ผลงานวิจัย สิ่งประดิษฐ์ นวัตกรรม และสร้างสรรค์ที่บูรณาการกับการเรียน การสอนและพันธกิจอื่นอย่างน้อยอีก 1 ด้าน</t>
  </si>
  <si>
    <t>2.2 ผลงานวิจัย สิ่งประดิษฐ์ นวัตกรรม และงานสร้างสรรค์ที่นำไปใช้ประโยชน์เชิงพาณิชย์/ชุมชน/สังคม</t>
  </si>
  <si>
    <t>3. ตัวชี้วัดด้านกลยุทธ์ (ด้านบริการวิชาการ)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</si>
  <si>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</si>
  <si>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 ทีก่อให้เกิดรายได้เพิ่มขึ้น</t>
  </si>
  <si>
    <t>4. ตัวชี้วัดด้านกลยุทธ์ (ด้านทำนุบำรุงศิลปวัฒนธรรม และสิ่งแวดล้อม)</t>
  </si>
  <si>
    <t>4.1 นวัตกรรมที่เกี่ยวข้องกับทำนุบำรุงศิลป/วัฒนธรรม/สิ่งแวดล้อม</t>
  </si>
  <si>
    <t>4.2 นวัตกรรมที่ผลักดันให้เกิดการพัฒนาตามองค์ประกอบของ Green Campus</t>
  </si>
  <si>
    <t xml:space="preserve">6. ด้านผลสัมฤทธิ์ของงานที่หน่วยงานกำหนด </t>
  </si>
  <si>
    <t>6.1 งานด้านทั่วไปของคณะ</t>
  </si>
  <si>
    <t xml:space="preserve">6.1.1 ผลการประเมิน 5 ส (ใช้คะแนนของสาขาที่สังกัด ระดับคณะ) </t>
  </si>
  <si>
    <t>6.1.2 การจัดสอบ</t>
  </si>
  <si>
    <t>6.1.3 งานมอบหมายที่มีคำสั่งให้ปฏิบัติหน้าที่ประจำ</t>
  </si>
  <si>
    <t>6.1.4 งานมอบหมายที่มีคำสั่งให้ปฏิบัติหน้าที่เป็นครั้งคราว</t>
  </si>
  <si>
    <t>6.1.5 การเข้าร่วมกิจกรรมที่สำคัญของคณะ/สาขา (ครั้ง)</t>
  </si>
  <si>
    <r>
      <rPr>
        <b/>
        <sz val="16"/>
        <rFont val="TH SarabunPSK"/>
        <family val="2"/>
      </rPr>
      <t xml:space="preserve">6.2 งานพิเศษตามนโยบายคณะฯ (60%) </t>
    </r>
    <r>
      <rPr>
        <sz val="14"/>
        <rFont val="TH SarabunPSK"/>
        <family val="2"/>
      </rPr>
      <t xml:space="preserve">(ให้เลือกไม่เกิน 2 โครงการ/กิจกรรม ในกลุ่มต่อไปนี้ และให้กำหนดน้ำหนักของแต่ละโครงการ โดยต้องมีผลรวมของน้ำหนักไม่เกิน 60%) </t>
    </r>
  </si>
  <si>
    <t xml:space="preserve">6.2.1 งานฟาร์ม </t>
  </si>
  <si>
    <t>6.2.1.1 การดำเนินโครงการ</t>
  </si>
  <si>
    <t>6.2.1.2 รายงานผลการดำเนินงาน</t>
  </si>
  <si>
    <t>6.2.1.3 บรรลุวัตถุวัตถุประสงค์และเป้าหมาย</t>
  </si>
  <si>
    <t>6.2.2  งานวิจัย โครงการสู่ความเป็นเลิศนอกเหนือจากข้อ 2</t>
  </si>
  <si>
    <t>6.2.2.1 จำนวนโครงการวิจัย/สิ่งประดิษฐ์หรือการมีส่วนร่วม</t>
  </si>
  <si>
    <t>6.2.2.2 จำนวนงบประมาณสนับสนุนต่อคน</t>
  </si>
  <si>
    <t>6.2.2.3 การเผยแพร่งานวิจัย/สิงประดิษฐ์/งานสร้างสรรค์</t>
  </si>
  <si>
    <t>6.2.2.4 การนำงานวิจัย/สิ่งประดิษฐ์/งานสร้างสรรค์ไปใช้ประโยชน์หรือการนำไปใช้บูรณาการกับการเรียนการสอน</t>
  </si>
  <si>
    <t>6.2.2.5 แหล่งทุนวิจัย</t>
  </si>
  <si>
    <t>6.2.3 งานพิเศษอื่นๆ ตามข้อตกลงของคณะ</t>
  </si>
  <si>
    <t>6.2.3.1 การดำเนินโครงการ</t>
  </si>
  <si>
    <t>6.2.3.2 รายงานผลการดำเนินงาน</t>
  </si>
  <si>
    <t>6.2.3.3 บรรลุวัตถุวัตถุประสงค์และเป้าหมาย</t>
  </si>
  <si>
    <t>6. ด้านผลสัมฤทธิ์ของงานที่หน่วยงานกำหนด</t>
  </si>
  <si>
    <r>
      <t xml:space="preserve">     6.1 ด้านทั่วไป </t>
    </r>
    <r>
      <rPr>
        <sz val="16"/>
        <rFont val="TH SarabunPSK"/>
        <family val="2"/>
      </rPr>
      <t>(40%)</t>
    </r>
  </si>
  <si>
    <r>
      <t xml:space="preserve">  6.2 ด้านกิจกรรม เลือก ให้เลือกจากด้านต่างๆไม่เกิน 2  ด้าน ต่อไปนี้ </t>
    </r>
    <r>
      <rPr>
        <sz val="16"/>
        <rFont val="TH SarabunPSK"/>
        <family val="2"/>
      </rPr>
      <t>(30-60%)</t>
    </r>
    <r>
      <rPr>
        <sz val="16"/>
        <color theme="1"/>
        <rFont val="TH SarabunPSK"/>
        <family val="2"/>
      </rPr>
      <t xml:space="preserve">     </t>
    </r>
  </si>
  <si>
    <t>สถานะการมีส่วนร่วม(หัวหน้า/กรรมการ/เข้าร่วม)</t>
  </si>
  <si>
    <t>ระบุ วิทยากรภายใน/ภายนอก/ที่ปรึกษา/ผู้ทรงคุณวุฒิ</t>
  </si>
  <si>
    <t>น้อยกว่า 8.01</t>
  </si>
  <si>
    <t>8.01 - 13.00</t>
  </si>
  <si>
    <t>13.01 - 18.00</t>
  </si>
  <si>
    <t>18.01 - 23.00</t>
  </si>
  <si>
    <t>มากกว่า 23.00</t>
  </si>
  <si>
    <t>1.2  การใช้งานระบบสารสนเทศ LMS หรือระบบสารสนเทศที่ออนไลน์อื่น ที่มีหลักฐานในการเผยแพร่สือโดยคณะไปดำเ
นินการตกลงกับผู้ถูกประเมิน (ซึ่งคณะสามารถประเมินผลได้)</t>
  </si>
  <si>
    <t>ผลการประเมินต่ำกว่า 2.50</t>
  </si>
  <si>
    <t>ใช้วิธีการประเมินผลการ เรียนการสอนมากกว่า 1 รูปแบบและกำหนดเกณฑ์การประเมินผลไว้ชัดเจน</t>
  </si>
  <si>
    <t>ใช้วิธีการประเมินผลการเรียนการสอน มากกว่า 1 รูปแบบและมีการทำข้อตกลงในการประเมินผลกับนักศึกษา</t>
  </si>
  <si>
    <t xml:space="preserve"> ใช้วิธีการประเมินผลการเรียนการสอน มากกว่า 1 รูปแบบและมีการปรับปรุงแบบประเมินนักศึกษาตามความเหมาะสมอยู่เสมอ</t>
  </si>
  <si>
    <t>มีการวัดและประเมินผลกลยุทธ์การสอนและวิธีการสอนตามที่กำหนดในเล่มหลักสูตรและ มคอ.3 อย่างน้อย 1 รายวิชา</t>
  </si>
  <si>
    <t xml:space="preserve"> มีการวัดและประเมินผลกลยุทธ์การสอนและวิธีการสอนตามที่กำหนดในเล่มหลักสูตร และ มคอ.3 โดยต้องครบทุกรายวิชา</t>
  </si>
  <si>
    <t>2.1 จำนวนโครงการวิจัย/สิ่งประดิษฐ์หรือการมีส่วนร่วมหรือ ได้รับสนับสนุนงบประมาณ งานวิจัยต่อคน (ใช้ได้สองรอบการประเมิน)โดยไม่เป็นโครงการวิจัยที่อยู่ในช่วงขยายเวลา</t>
  </si>
  <si>
    <t>มีสัดส่วนร่วมในโครงการวิจัย รวมกันไม่น้อยกว่าร้อยละ 21 - 40 หรือได้รับ งปม.ทุนวิจัย รวมกันทุกโครงการ/คนด้านวิทย์ : ตั้งแต่ 40000 - 49999 บาท ด้านสังคม : ตั้งแต่ 1- 14999 บาท</t>
  </si>
  <si>
    <t xml:space="preserve"> มีสัดส่วนร่วมในโครงการวิจัยรวมกันไม่น้อยกว่า ร้อยละ ๔๑ - ๖๐ หรือได้รับ งปม.ทุนวิจัย รวมกันทุกโครงการ/คน ด้านวิทย์ : ตั้งแต่ ๕๐๐๐๐-๕๙๙๙๙ บาท ด้านสังคม : ตั้งแต่ ๑๕๐๐๐ - ๒๔๙๙๙ บาท
</t>
  </si>
  <si>
    <t>มีสัดส่วนร่วมในโครงการวิจัยรวมกันไม่น้อยกว่าร้อยละ 61 - 100 หรือได้รับ งปม.ทุนวิจัยรวมกันทุกโครงการ/คนด้านวิทย์ : ตั้งแต่ 60000 - 69999บาท ด้านสังคม : ตั้งแต่ 25000 - 34999</t>
  </si>
  <si>
    <t xml:space="preserve"> มีสัดส่วนร่วมในโครงการวิจัยรวมกันมากกว่า ร้อยละ 100 หรือ ได้รับงปม.ทุนวิจัย รวมกันทุกโครงการ/คน ด้านวิทย์ : ตั้งแต่ 70000 - 79999 บาท ด้านสังคม : ตั้งแต่ 35000 - 44999 บาท
</t>
  </si>
  <si>
    <t>เป็นหัวหน้าโครงการวิจัยงบภายนอกที่โครงการเข้าสู่ระบบ RISS (สวพ.ดูแล)และมีงบประมาณผ่านหน่วยงานแล้วแต่กรณี (ในส่วน งปม.) หรือ ได้รับ งปม.ทุนวิจัยรวมกันทุกโครงการ/คนด้านวิทย์ : ตั้งแต่ 80000 บาทขึ้นไป ด้านสังคม : ตั้งแต่ 45000 บาทขึ้นไป</t>
  </si>
  <si>
    <t>ผลรวมคะแนนการเผยแพร่ผลงานทางวิชาการตามเกณฑ์การประกันคุณภาพตั้งแต่ 
 0.4</t>
  </si>
  <si>
    <t>ผลรวมคะแนนการเผยแพร่ผลงาน
ทางวิชาการตามเกณฑ์การประกันคุณภาพตั้งแต่  0.6</t>
  </si>
  <si>
    <t>ผลรวมคะแนนการเผยแพร่ผลงาน
ทางวิชาการตามเกณฑ์การประกันคุณภาพตั้งแต่ 0.8</t>
  </si>
  <si>
    <t>ผลรวมคะแนนการเผยแพร่ผลงาน
ทางวิชาการตามเกณฑ์การประกันคุณภาพตั้งแต่ 1.0</t>
  </si>
  <si>
    <t xml:space="preserve">ผลรวมคะแนนการเผยแพร่ผลงาน
ทางวิชาการตามเกณฑ์การประกันคุณภาพตั้งแต่
มากกว่า 1.0 หรือจะต้องมีผลงานที่ตีพิมพ์ในระดับนานาชาติ ที่ กพอ.กำหนด </t>
  </si>
  <si>
    <t>2.3 เอกสารประกอบการสอน เอกสารคำสอน/หนังสือ/ตำรา
(นับได้สองรอบการประเมิน)</t>
  </si>
  <si>
    <t xml:space="preserve"> มีตำรา/เอกสารประกอบการสอนเอกสารคำสอนที่ผลิตขึ้นเองที่ยังไม่สมบูรณ์</t>
  </si>
  <si>
    <t xml:space="preserve"> มีตำรา/เอกสารประกอบการสอนเอกสารคำสอนที่ผลิดขึ้นเอง ที่สมบูรณ์แล้ว</t>
  </si>
  <si>
    <t xml:space="preserve"> มีหนังสือหรือตำราเอกสารประกอบการสอนหรือ เอกสารคำสอนที่ผ่านการตรวจสอบจากผู้ทรงคุณวุฒิของมหาวิทยาลัย
</t>
  </si>
  <si>
    <t xml:space="preserve">มีหนังสือหรือตำราที่ผ่านการประเมินจากผู้ทรงคุณวุฒิของมหาวิทยาลัย
</t>
  </si>
  <si>
    <t xml:space="preserve"> มีหนังสือหรือตำราที่ได้รับการตีพิมพ์โดยสำนักพิมพ์ที่มีกองบรรณาธิการ</t>
  </si>
  <si>
    <r>
      <t xml:space="preserve">3.1 มีส่วนร่วมในโครงการบริการวิชาการของหน่วยงานที่ตนสังกัดอยู่
ที่อยู่ในแผนหรือโครงการบริการวิชาการของวิทยาเขต/มหาวิทยาลัยที่ผ่านความเห็นชอบคณะกรรมการบริหารหน่วยงาน
</t>
    </r>
    <r>
      <rPr>
        <b/>
        <sz val="18"/>
        <color theme="1"/>
        <rFont val="TH SarabunPSK"/>
        <family val="2"/>
      </rPr>
      <t/>
    </r>
  </si>
  <si>
    <t>เป็นกรรมการดำเนินโครงการ</t>
  </si>
  <si>
    <t>มากกว่า 80,000 หรือเป็นหัวหน้าโครงการ</t>
  </si>
  <si>
    <t>เข้าร่วมโครงการ 1 โครงการ</t>
  </si>
  <si>
    <t>เข้าร่วมโครงการ 2 โครงการ</t>
  </si>
  <si>
    <t>เข้าร่วมโครงการ 3 โครงการ</t>
  </si>
  <si>
    <t>เป็นวิทยากร/ที่ปรึกษา/กรรมการ 
ผู้ทรงคุณวุฒิ ภายนอกหน่วยงาน มากกว่า
จำนวน 2 โครงการ</t>
  </si>
  <si>
    <t>ผู้ช่วยศาสตราจารย์ธรรมศักดิ์   พุทธกาล</t>
  </si>
  <si>
    <t xml:space="preserve">ส่วนที่ 1 ผลสัมฤทธิ์ของงานที่มหาวิทยาลัยกำหนด (40%)    </t>
  </si>
  <si>
    <t>ส่วนที่ 1 ผลสัมฤทธิ์ของงานที่มหาวิทยาลัยกำหนด (40%)</t>
  </si>
  <si>
    <t>คะแนนที่ได้จริง (คะแนนเต็ม 5%)</t>
  </si>
  <si>
    <t>ส่วนที่ 3 ผลสัมฤทธิ์ของงานที่หน่วยงานกำหนด (40%)</t>
  </si>
  <si>
    <t>คะแนนที่ได้จริง (คะแนนเต็ม 15%)</t>
  </si>
  <si>
    <t>คะแนนที่ได้จริง (คะแนนเต็ม 8%)</t>
  </si>
  <si>
    <t>คะแนนที่ได้จริง (คะแนนเต็ม 4%)</t>
  </si>
  <si>
    <t xml:space="preserve">ส่วนที่ 3 ผลสัมฤทธิ์ของงานที่หน่วยงานกำหนด (40%)                      </t>
  </si>
  <si>
    <t>คะแนนที่ได้จริง (คะแนนเต็ม 40%)</t>
  </si>
  <si>
    <t>คะแนนที่ได้จริง (คะแนนเต็ม 60%)</t>
  </si>
  <si>
    <t>รวม (100%)</t>
  </si>
  <si>
    <t>รวม (40 %)</t>
  </si>
  <si>
    <t>รวม (20 %)</t>
  </si>
  <si>
    <t>รวม (40%)</t>
  </si>
  <si>
    <r>
      <t>ส่วนที่ 1 แบบรายงานเพื่อประเมินองค์ประกอบที่ 1 ด้านผลสัมฤทธิ์ของงานตามที่มหาวิทยาลัยกำหนด</t>
    </r>
    <r>
      <rPr>
        <b/>
        <sz val="18"/>
        <rFont val="TH SarabunPSK"/>
        <family val="2"/>
      </rPr>
      <t xml:space="preserve"> (40%)</t>
    </r>
  </si>
  <si>
    <t>*หมายเหตุ  อับโหลดไฟล์ มคอ.3  ผ่านระบบสารสนเทศอาจารย์</t>
  </si>
  <si>
    <t>*หมายเหตุ  อับโหลดไฟล์ มคอ.5   ผ่านระบบสารสนเทศอาจารย์</t>
  </si>
  <si>
    <t>มีการเรียนรู้ภาษาอังกฤษด้วยตัวเองผ่านโปรแกรม Speexx</t>
  </si>
  <si>
    <t>มีการใช้งานระบบ LMS</t>
  </si>
  <si>
    <t xml:space="preserve">มีการฝึกอบรมหลักสูตรด้าน IT </t>
  </si>
  <si>
    <t>มีการจัดการเรียนรู้แบบ Active Learing</t>
  </si>
  <si>
    <t>มีการนำผลงานของนักศึกษาไปใช้ประโยชน์ต่อสังคม</t>
  </si>
  <si>
    <t>ยื่นขอรับรองนวัตกรรมหรืองานสร้างสรรค์สำหรับนักศึกษา</t>
  </si>
  <si>
    <r>
      <t xml:space="preserve">ได้รับการรับรองนวัตกรรมหรืองานสร้างสรรค์สำหรับนักศึกษา </t>
    </r>
    <r>
      <rPr>
        <b/>
        <sz val="16"/>
        <color indexed="10"/>
        <rFont val="TH SarabunPSK"/>
        <family val="2"/>
      </rPr>
      <t>(หน่วยทรัพย์สินทางปัญญา)</t>
    </r>
  </si>
  <si>
    <t>สอบผ่านในระดับ B 2.1 ขึ้นไป</t>
  </si>
  <si>
    <t xml:space="preserve"> (ให้เลือกระบุเพียง 1 โครงการ (งานฟาร์ม หรือ งานพิเศษตามข้อตกลงฯ) และกำหนดค่าน้ำหนัก 60%</t>
  </si>
  <si>
    <t xml:space="preserve">     6.2.1 ระบุงานที่เลือก</t>
  </si>
  <si>
    <r>
      <t>ส่วนที่3  ด้านผลสัมฤทธิ์ของงานที่หน่วยงานกำหนด</t>
    </r>
    <r>
      <rPr>
        <b/>
        <sz val="20"/>
        <rFont val="TH SarabunPSK"/>
        <family val="2"/>
      </rPr>
      <t xml:space="preserve"> (40%)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</si>
</sst>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9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b/>
      <sz val="10"/>
      <name val="TH SarabunPSK"/>
      <family val="2"/>
    </font>
    <font>
      <sz val="10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10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6"/>
      <color indexed="9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color indexed="10"/>
      <name val="TH SarabunPSK"/>
      <family val="2"/>
    </font>
    <font>
      <b/>
      <u/>
      <sz val="14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b/>
      <sz val="14"/>
      <color indexed="9"/>
      <name val="TH SarabunPSK"/>
      <family val="2"/>
    </font>
    <font>
      <b/>
      <sz val="12"/>
      <color indexed="9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H SarabunPSK"/>
      <family val="2"/>
    </font>
    <font>
      <i/>
      <sz val="10"/>
      <name val="TH SarabunPSK"/>
      <family val="2"/>
    </font>
    <font>
      <b/>
      <sz val="13"/>
      <name val="TH SarabunPSK"/>
      <family val="2"/>
    </font>
    <font>
      <sz val="12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8"/>
      <color rgb="FFFF0000"/>
      <name val="TH SarabunPSK"/>
      <family val="2"/>
    </font>
    <font>
      <b/>
      <u/>
      <sz val="20"/>
      <name val="TH SarabunPSK"/>
      <family val="2"/>
    </font>
    <font>
      <b/>
      <sz val="1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indexed="1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4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8" applyNumberFormat="0" applyAlignment="0" applyProtection="0"/>
    <xf numFmtId="0" fontId="34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4" fillId="0" borderId="0"/>
  </cellStyleXfs>
  <cellXfs count="870">
    <xf numFmtId="0" fontId="0" fillId="0" borderId="0" xfId="0"/>
    <xf numFmtId="0" fontId="42" fillId="0" borderId="0" xfId="0" applyFont="1" applyAlignment="1" applyProtection="1">
      <alignment vertical="center"/>
    </xf>
    <xf numFmtId="0" fontId="42" fillId="0" borderId="0" xfId="0" applyFont="1" applyProtection="1"/>
    <xf numFmtId="0" fontId="41" fillId="0" borderId="0" xfId="0" applyFont="1" applyFill="1" applyBorder="1" applyProtection="1"/>
    <xf numFmtId="0" fontId="39" fillId="0" borderId="0" xfId="0" applyFont="1" applyFill="1" applyProtection="1"/>
    <xf numFmtId="0" fontId="41" fillId="0" borderId="0" xfId="0" applyFont="1" applyFill="1" applyProtection="1"/>
    <xf numFmtId="0" fontId="39" fillId="0" borderId="0" xfId="0" applyFont="1" applyAlignment="1" applyProtection="1">
      <alignment vertical="center"/>
    </xf>
    <xf numFmtId="0" fontId="39" fillId="0" borderId="0" xfId="0" applyFont="1" applyFill="1" applyAlignment="1" applyProtection="1">
      <alignment vertical="top"/>
    </xf>
    <xf numFmtId="0" fontId="39" fillId="0" borderId="0" xfId="0" applyFont="1" applyFill="1" applyAlignment="1" applyProtection="1">
      <alignment vertical="center"/>
    </xf>
    <xf numFmtId="0" fontId="44" fillId="0" borderId="0" xfId="0" applyFont="1" applyAlignment="1" applyProtection="1">
      <alignment vertical="center"/>
    </xf>
    <xf numFmtId="49" fontId="39" fillId="0" borderId="0" xfId="0" applyNumberFormat="1" applyFont="1" applyAlignment="1" applyProtection="1">
      <alignment vertical="top"/>
    </xf>
    <xf numFmtId="0" fontId="39" fillId="0" borderId="0" xfId="0" applyFont="1" applyFill="1" applyBorder="1" applyProtection="1"/>
    <xf numFmtId="49" fontId="39" fillId="0" borderId="0" xfId="0" applyNumberFormat="1" applyFont="1" applyFill="1" applyAlignment="1" applyProtection="1">
      <alignment vertical="top"/>
    </xf>
    <xf numFmtId="49" fontId="41" fillId="0" borderId="0" xfId="0" applyNumberFormat="1" applyFont="1" applyAlignment="1" applyProtection="1">
      <alignment vertical="top"/>
    </xf>
    <xf numFmtId="0" fontId="39" fillId="29" borderId="0" xfId="0" applyFont="1" applyFill="1" applyProtection="1"/>
    <xf numFmtId="0" fontId="41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left"/>
    </xf>
    <xf numFmtId="0" fontId="45" fillId="0" borderId="0" xfId="0" applyFont="1" applyFill="1" applyBorder="1" applyProtection="1"/>
    <xf numFmtId="0" fontId="45" fillId="0" borderId="0" xfId="0" applyFont="1" applyFill="1" applyProtection="1"/>
    <xf numFmtId="0" fontId="45" fillId="0" borderId="0" xfId="0" applyFont="1" applyProtection="1"/>
    <xf numFmtId="0" fontId="41" fillId="0" borderId="0" xfId="0" applyFont="1" applyAlignment="1" applyProtection="1"/>
    <xf numFmtId="0" fontId="41" fillId="0" borderId="0" xfId="0" applyFont="1" applyFill="1" applyAlignment="1" applyProtection="1"/>
    <xf numFmtId="0" fontId="41" fillId="0" borderId="0" xfId="0" applyFont="1" applyAlignment="1" applyProtection="1">
      <alignment vertical="center"/>
    </xf>
    <xf numFmtId="0" fontId="41" fillId="0" borderId="0" xfId="0" applyFont="1" applyFill="1" applyAlignment="1" applyProtection="1">
      <alignment horizontal="left"/>
    </xf>
    <xf numFmtId="0" fontId="41" fillId="0" borderId="0" xfId="0" applyFont="1" applyFill="1" applyAlignment="1" applyProtection="1">
      <alignment vertical="top"/>
    </xf>
    <xf numFmtId="0" fontId="41" fillId="0" borderId="0" xfId="0" applyFont="1" applyFill="1" applyBorder="1" applyAlignment="1" applyProtection="1"/>
    <xf numFmtId="0" fontId="46" fillId="0" borderId="0" xfId="0" applyFont="1" applyAlignment="1" applyProtection="1"/>
    <xf numFmtId="0" fontId="46" fillId="0" borderId="0" xfId="0" applyFont="1" applyProtection="1"/>
    <xf numFmtId="0" fontId="46" fillId="0" borderId="0" xfId="0" applyFont="1" applyFill="1" applyBorder="1" applyAlignment="1" applyProtection="1"/>
    <xf numFmtId="0" fontId="46" fillId="0" borderId="0" xfId="0" applyFont="1" applyFill="1" applyBorder="1" applyProtection="1"/>
    <xf numFmtId="0" fontId="46" fillId="0" borderId="0" xfId="0" applyFont="1" applyFill="1" applyAlignment="1" applyProtection="1"/>
    <xf numFmtId="0" fontId="46" fillId="0" borderId="0" xfId="0" applyFont="1" applyFill="1" applyProtection="1"/>
    <xf numFmtId="49" fontId="41" fillId="0" borderId="0" xfId="0" applyNumberFormat="1" applyFont="1" applyFill="1" applyAlignment="1" applyProtection="1">
      <alignment vertical="top"/>
    </xf>
    <xf numFmtId="0" fontId="41" fillId="29" borderId="0" xfId="0" applyFont="1" applyFill="1" applyAlignment="1" applyProtection="1"/>
    <xf numFmtId="0" fontId="41" fillId="29" borderId="0" xfId="0" applyFont="1" applyFill="1" applyProtection="1"/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1" fillId="0" borderId="0" xfId="87" applyProtection="1"/>
    <xf numFmtId="0" fontId="40" fillId="36" borderId="15" xfId="88" applyFont="1" applyFill="1" applyBorder="1" applyAlignment="1" applyProtection="1">
      <alignment horizontal="left" vertical="center"/>
    </xf>
    <xf numFmtId="9" fontId="40" fillId="34" borderId="19" xfId="88" applyNumberFormat="1" applyFont="1" applyFill="1" applyBorder="1" applyAlignment="1" applyProtection="1">
      <alignment horizontal="center" vertical="center"/>
    </xf>
    <xf numFmtId="0" fontId="40" fillId="36" borderId="19" xfId="88" applyFont="1" applyFill="1" applyBorder="1" applyAlignment="1" applyProtection="1">
      <alignment horizontal="left" vertical="center"/>
    </xf>
    <xf numFmtId="0" fontId="40" fillId="36" borderId="12" xfId="88" applyFont="1" applyFill="1" applyBorder="1" applyAlignment="1" applyProtection="1">
      <alignment horizontal="left" vertical="center"/>
    </xf>
    <xf numFmtId="0" fontId="1" fillId="0" borderId="0" xfId="87" applyAlignment="1" applyProtection="1">
      <alignment vertical="center"/>
    </xf>
    <xf numFmtId="0" fontId="47" fillId="0" borderId="0" xfId="87" applyFont="1" applyAlignment="1" applyProtection="1">
      <alignment vertical="center"/>
    </xf>
    <xf numFmtId="0" fontId="48" fillId="0" borderId="0" xfId="87" applyFont="1" applyProtection="1"/>
    <xf numFmtId="0" fontId="48" fillId="0" borderId="0" xfId="87" applyFont="1" applyAlignment="1" applyProtection="1">
      <alignment horizontal="left" vertical="center"/>
    </xf>
    <xf numFmtId="0" fontId="1" fillId="0" borderId="0" xfId="87" applyAlignment="1" applyProtection="1">
      <alignment horizontal="left" vertical="center"/>
    </xf>
    <xf numFmtId="0" fontId="1" fillId="0" borderId="0" xfId="87" applyFill="1" applyProtection="1"/>
    <xf numFmtId="0" fontId="47" fillId="0" borderId="0" xfId="87" applyFont="1" applyProtection="1"/>
    <xf numFmtId="0" fontId="51" fillId="0" borderId="0" xfId="87" applyFont="1" applyProtection="1"/>
    <xf numFmtId="0" fontId="50" fillId="0" borderId="0" xfId="87" applyFont="1" applyProtection="1"/>
    <xf numFmtId="2" fontId="49" fillId="0" borderId="0" xfId="88" applyNumberFormat="1" applyFont="1" applyBorder="1" applyAlignment="1" applyProtection="1">
      <alignment horizontal="center" vertical="top"/>
    </xf>
    <xf numFmtId="0" fontId="51" fillId="0" borderId="0" xfId="87" applyFont="1" applyAlignment="1" applyProtection="1">
      <alignment vertical="center"/>
    </xf>
    <xf numFmtId="0" fontId="51" fillId="0" borderId="0" xfId="87" applyFont="1" applyAlignment="1" applyProtection="1">
      <alignment horizontal="left" vertical="center"/>
    </xf>
    <xf numFmtId="0" fontId="52" fillId="0" borderId="22" xfId="87" applyFont="1" applyBorder="1" applyProtection="1"/>
    <xf numFmtId="0" fontId="52" fillId="0" borderId="14" xfId="87" applyFont="1" applyBorder="1" applyProtection="1"/>
    <xf numFmtId="0" fontId="52" fillId="0" borderId="13" xfId="87" applyFont="1" applyBorder="1" applyProtection="1"/>
    <xf numFmtId="0" fontId="51" fillId="0" borderId="0" xfId="87" applyFont="1" applyAlignment="1" applyProtection="1">
      <alignment wrapText="1"/>
    </xf>
    <xf numFmtId="0" fontId="55" fillId="0" borderId="0" xfId="87" applyFont="1" applyProtection="1"/>
    <xf numFmtId="0" fontId="43" fillId="0" borderId="10" xfId="87" applyFont="1" applyFill="1" applyBorder="1" applyAlignment="1" applyProtection="1">
      <alignment horizontal="left" vertical="top" wrapText="1"/>
    </xf>
    <xf numFmtId="0" fontId="43" fillId="0" borderId="10" xfId="87" applyFont="1" applyFill="1" applyBorder="1" applyAlignment="1" applyProtection="1">
      <alignment horizontal="center" vertical="top" wrapText="1"/>
    </xf>
    <xf numFmtId="2" fontId="47" fillId="34" borderId="10" xfId="87" applyNumberFormat="1" applyFont="1" applyFill="1" applyBorder="1" applyAlignment="1" applyProtection="1">
      <alignment horizontal="center" vertical="center"/>
    </xf>
    <xf numFmtId="2" fontId="47" fillId="0" borderId="20" xfId="87" applyNumberFormat="1" applyFont="1" applyFill="1" applyBorder="1" applyAlignment="1" applyProtection="1">
      <alignment horizontal="center" vertical="center"/>
    </xf>
    <xf numFmtId="0" fontId="47" fillId="0" borderId="0" xfId="87" applyFont="1" applyFill="1" applyBorder="1" applyAlignment="1" applyProtection="1">
      <alignment horizontal="right" vertical="center"/>
    </xf>
    <xf numFmtId="0" fontId="43" fillId="0" borderId="12" xfId="87" applyFont="1" applyFill="1" applyBorder="1" applyAlignment="1" applyProtection="1">
      <alignment horizontal="center" vertical="top" wrapText="1"/>
    </xf>
    <xf numFmtId="0" fontId="48" fillId="0" borderId="0" xfId="87" applyFont="1" applyBorder="1" applyAlignment="1" applyProtection="1">
      <alignment horizontal="right" vertical="center"/>
    </xf>
    <xf numFmtId="0" fontId="48" fillId="0" borderId="0" xfId="87" applyFont="1" applyBorder="1" applyAlignment="1" applyProtection="1">
      <alignment vertical="center"/>
    </xf>
    <xf numFmtId="0" fontId="43" fillId="0" borderId="0" xfId="87" applyFont="1" applyFill="1" applyBorder="1" applyAlignment="1" applyProtection="1">
      <alignment horizontal="left" vertical="top" wrapText="1"/>
    </xf>
    <xf numFmtId="0" fontId="43" fillId="0" borderId="0" xfId="87" applyFont="1" applyFill="1" applyBorder="1" applyAlignment="1" applyProtection="1">
      <alignment horizontal="center" vertical="top"/>
    </xf>
    <xf numFmtId="0" fontId="56" fillId="0" borderId="0" xfId="87" applyFont="1" applyFill="1" applyBorder="1" applyAlignment="1" applyProtection="1">
      <alignment horizontal="center" vertical="top"/>
    </xf>
    <xf numFmtId="0" fontId="58" fillId="0" borderId="0" xfId="87" applyFont="1" applyProtection="1"/>
    <xf numFmtId="0" fontId="43" fillId="0" borderId="0" xfId="87" applyFont="1" applyFill="1" applyBorder="1" applyAlignment="1" applyProtection="1">
      <alignment horizontal="right" vertical="top" wrapText="1"/>
    </xf>
    <xf numFmtId="0" fontId="48" fillId="0" borderId="0" xfId="87" applyFont="1" applyAlignment="1" applyProtection="1">
      <alignment wrapText="1"/>
    </xf>
    <xf numFmtId="0" fontId="55" fillId="0" borderId="0" xfId="87" applyFont="1" applyBorder="1" applyProtection="1"/>
    <xf numFmtId="0" fontId="55" fillId="0" borderId="0" xfId="87" applyFont="1" applyAlignment="1" applyProtection="1">
      <alignment wrapText="1"/>
    </xf>
    <xf numFmtId="0" fontId="55" fillId="29" borderId="0" xfId="87" applyFont="1" applyFill="1" applyProtection="1"/>
    <xf numFmtId="0" fontId="55" fillId="0" borderId="0" xfId="87" applyFont="1" applyAlignment="1" applyProtection="1">
      <alignment vertical="center"/>
    </xf>
    <xf numFmtId="0" fontId="55" fillId="0" borderId="0" xfId="87" applyFont="1" applyAlignment="1" applyProtection="1">
      <alignment vertical="center" wrapText="1"/>
    </xf>
    <xf numFmtId="0" fontId="61" fillId="0" borderId="20" xfId="87" applyFont="1" applyBorder="1" applyProtection="1"/>
    <xf numFmtId="0" fontId="43" fillId="0" borderId="11" xfId="88" applyFont="1" applyBorder="1" applyAlignment="1" applyProtection="1">
      <alignment horizontal="center" vertical="top" wrapText="1"/>
    </xf>
    <xf numFmtId="0" fontId="62" fillId="31" borderId="10" xfId="87" applyFont="1" applyFill="1" applyBorder="1" applyAlignment="1" applyProtection="1">
      <alignment horizontal="center" vertical="center"/>
    </xf>
    <xf numFmtId="0" fontId="61" fillId="0" borderId="0" xfId="87" applyFont="1" applyProtection="1"/>
    <xf numFmtId="0" fontId="61" fillId="0" borderId="0" xfId="87" applyFont="1" applyAlignment="1" applyProtection="1">
      <alignment vertical="center"/>
    </xf>
    <xf numFmtId="2" fontId="61" fillId="0" borderId="0" xfId="87" applyNumberFormat="1" applyFont="1" applyProtection="1"/>
    <xf numFmtId="0" fontId="61" fillId="0" borderId="0" xfId="87" applyFont="1" applyAlignment="1" applyProtection="1">
      <alignment horizontal="left" vertical="center"/>
    </xf>
    <xf numFmtId="2" fontId="62" fillId="34" borderId="10" xfId="87" applyNumberFormat="1" applyFont="1" applyFill="1" applyBorder="1" applyAlignment="1" applyProtection="1">
      <alignment horizontal="center"/>
    </xf>
    <xf numFmtId="2" fontId="62" fillId="32" borderId="10" xfId="87" applyNumberFormat="1" applyFont="1" applyFill="1" applyBorder="1" applyAlignment="1" applyProtection="1">
      <alignment horizontal="center"/>
    </xf>
    <xf numFmtId="0" fontId="62" fillId="0" borderId="23" xfId="87" applyFont="1" applyBorder="1" applyAlignment="1" applyProtection="1"/>
    <xf numFmtId="0" fontId="62" fillId="0" borderId="0" xfId="87" applyFont="1" applyBorder="1" applyAlignment="1" applyProtection="1"/>
    <xf numFmtId="0" fontId="62" fillId="0" borderId="21" xfId="87" applyFont="1" applyBorder="1" applyProtection="1"/>
    <xf numFmtId="0" fontId="62" fillId="0" borderId="23" xfId="87" applyFont="1" applyBorder="1" applyProtection="1"/>
    <xf numFmtId="0" fontId="62" fillId="0" borderId="0" xfId="87" applyFont="1" applyBorder="1" applyProtection="1"/>
    <xf numFmtId="0" fontId="61" fillId="0" borderId="0" xfId="87" applyFont="1" applyAlignment="1" applyProtection="1"/>
    <xf numFmtId="0" fontId="43" fillId="0" borderId="10" xfId="88" applyFont="1" applyBorder="1" applyAlignment="1" applyProtection="1">
      <alignment horizontal="center" vertical="top" wrapText="1"/>
    </xf>
    <xf numFmtId="0" fontId="43" fillId="0" borderId="10" xfId="88" applyFont="1" applyBorder="1" applyAlignment="1" applyProtection="1">
      <alignment horizontal="left" vertical="top" wrapText="1"/>
    </xf>
    <xf numFmtId="0" fontId="43" fillId="0" borderId="0" xfId="88" applyFont="1" applyAlignment="1" applyProtection="1">
      <alignment horizontal="center" vertical="top"/>
    </xf>
    <xf numFmtId="0" fontId="43" fillId="0" borderId="15" xfId="88" applyFont="1" applyBorder="1" applyAlignment="1" applyProtection="1">
      <alignment horizontal="left" vertical="top" wrapText="1"/>
    </xf>
    <xf numFmtId="9" fontId="43" fillId="0" borderId="10" xfId="88" applyNumberFormat="1" applyFont="1" applyBorder="1" applyAlignment="1" applyProtection="1">
      <alignment horizontal="center" vertical="top"/>
    </xf>
    <xf numFmtId="0" fontId="40" fillId="36" borderId="15" xfId="88" applyFont="1" applyFill="1" applyBorder="1" applyAlignment="1" applyProtection="1">
      <alignment horizontal="left" vertical="top"/>
    </xf>
    <xf numFmtId="0" fontId="40" fillId="36" borderId="19" xfId="88" applyFont="1" applyFill="1" applyBorder="1" applyAlignment="1" applyProtection="1">
      <alignment horizontal="left" vertical="top"/>
    </xf>
    <xf numFmtId="0" fontId="40" fillId="36" borderId="12" xfId="88" applyFont="1" applyFill="1" applyBorder="1" applyAlignment="1" applyProtection="1">
      <alignment horizontal="left" vertical="top"/>
    </xf>
    <xf numFmtId="0" fontId="43" fillId="0" borderId="0" xfId="88" applyFont="1" applyAlignment="1" applyProtection="1">
      <alignment horizontal="center" vertical="top" wrapText="1"/>
    </xf>
    <xf numFmtId="0" fontId="59" fillId="0" borderId="15" xfId="88" applyFont="1" applyBorder="1" applyAlignment="1" applyProtection="1">
      <alignment horizontal="left" vertical="top" wrapText="1"/>
    </xf>
    <xf numFmtId="9" fontId="59" fillId="0" borderId="10" xfId="88" applyNumberFormat="1" applyFont="1" applyBorder="1" applyAlignment="1" applyProtection="1">
      <alignment horizontal="center" vertical="top" wrapText="1"/>
    </xf>
    <xf numFmtId="9" fontId="43" fillId="0" borderId="10" xfId="88" applyNumberFormat="1" applyFont="1" applyBorder="1" applyAlignment="1" applyProtection="1">
      <alignment horizontal="center" vertical="top" wrapText="1"/>
    </xf>
    <xf numFmtId="2" fontId="47" fillId="34" borderId="10" xfId="87" applyNumberFormat="1" applyFont="1" applyFill="1" applyBorder="1" applyAlignment="1" applyProtection="1">
      <alignment horizontal="center" vertical="top"/>
    </xf>
    <xf numFmtId="0" fontId="64" fillId="0" borderId="15" xfId="87" applyFont="1" applyFill="1" applyBorder="1" applyAlignment="1" applyProtection="1">
      <alignment horizontal="right" vertical="top"/>
    </xf>
    <xf numFmtId="0" fontId="64" fillId="0" borderId="19" xfId="87" applyFont="1" applyFill="1" applyBorder="1" applyAlignment="1" applyProtection="1">
      <alignment horizontal="right" vertical="top"/>
    </xf>
    <xf numFmtId="2" fontId="64" fillId="0" borderId="12" xfId="87" applyNumberFormat="1" applyFont="1" applyFill="1" applyBorder="1" applyAlignment="1" applyProtection="1">
      <alignment horizontal="center" vertical="top"/>
    </xf>
    <xf numFmtId="0" fontId="61" fillId="0" borderId="15" xfId="87" applyFont="1" applyBorder="1" applyAlignment="1" applyProtection="1">
      <alignment vertical="center"/>
    </xf>
    <xf numFmtId="0" fontId="61" fillId="0" borderId="19" xfId="87" applyFont="1" applyBorder="1" applyAlignment="1" applyProtection="1">
      <alignment vertical="center"/>
    </xf>
    <xf numFmtId="9" fontId="61" fillId="0" borderId="19" xfId="87" applyNumberFormat="1" applyFont="1" applyBorder="1" applyAlignment="1" applyProtection="1">
      <alignment vertical="center"/>
    </xf>
    <xf numFmtId="0" fontId="47" fillId="0" borderId="20" xfId="87" applyFont="1" applyFill="1" applyBorder="1" applyAlignment="1" applyProtection="1">
      <alignment vertical="top"/>
    </xf>
    <xf numFmtId="9" fontId="40" fillId="33" borderId="19" xfId="88" applyNumberFormat="1" applyFont="1" applyFill="1" applyBorder="1" applyAlignment="1" applyProtection="1">
      <alignment horizontal="center" vertical="top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right"/>
      <protection locked="0"/>
    </xf>
    <xf numFmtId="0" fontId="67" fillId="0" borderId="0" xfId="0" applyFont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/>
    <xf numFmtId="0" fontId="40" fillId="0" borderId="0" xfId="0" applyFont="1" applyFill="1" applyBorder="1" applyProtection="1"/>
    <xf numFmtId="0" fontId="57" fillId="0" borderId="0" xfId="0" applyFont="1" applyFill="1" applyAlignment="1" applyProtection="1">
      <alignment horizontal="right"/>
    </xf>
    <xf numFmtId="0" fontId="40" fillId="0" borderId="0" xfId="0" applyFont="1" applyAlignment="1" applyProtection="1">
      <alignment vertical="center"/>
    </xf>
    <xf numFmtId="43" fontId="70" fillId="0" borderId="0" xfId="0" applyNumberFormat="1" applyFont="1" applyFill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2" fontId="57" fillId="0" borderId="0" xfId="0" applyNumberFormat="1" applyFont="1" applyAlignment="1" applyProtection="1">
      <alignment horizontal="center" vertical="center"/>
    </xf>
    <xf numFmtId="0" fontId="66" fillId="31" borderId="0" xfId="0" applyFont="1" applyFill="1" applyAlignment="1" applyProtection="1">
      <alignment vertical="center"/>
    </xf>
    <xf numFmtId="0" fontId="72" fillId="0" borderId="0" xfId="0" applyFont="1" applyAlignment="1" applyProtection="1">
      <alignment vertical="center"/>
    </xf>
    <xf numFmtId="2" fontId="42" fillId="0" borderId="0" xfId="0" applyNumberFormat="1" applyFont="1" applyProtection="1"/>
    <xf numFmtId="0" fontId="66" fillId="30" borderId="0" xfId="0" applyFont="1" applyFill="1" applyAlignment="1" applyProtection="1"/>
    <xf numFmtId="0" fontId="73" fillId="30" borderId="0" xfId="0" applyFont="1" applyFill="1" applyProtection="1"/>
    <xf numFmtId="49" fontId="74" fillId="0" borderId="0" xfId="0" applyNumberFormat="1" applyFont="1" applyFill="1" applyAlignment="1" applyProtection="1">
      <alignment horizontal="right"/>
    </xf>
    <xf numFmtId="2" fontId="66" fillId="32" borderId="10" xfId="0" applyNumberFormat="1" applyFont="1" applyFill="1" applyBorder="1" applyAlignment="1" applyProtection="1">
      <alignment horizontal="center"/>
    </xf>
    <xf numFmtId="0" fontId="40" fillId="0" borderId="0" xfId="0" applyFont="1" applyProtection="1"/>
    <xf numFmtId="2" fontId="70" fillId="0" borderId="0" xfId="0" applyNumberFormat="1" applyFont="1" applyFill="1" applyAlignment="1" applyProtection="1">
      <alignment horizontal="left"/>
    </xf>
    <xf numFmtId="0" fontId="75" fillId="0" borderId="0" xfId="0" applyFont="1" applyFill="1" applyProtection="1"/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2" fontId="42" fillId="0" borderId="0" xfId="0" applyNumberFormat="1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>
      <alignment horizontal="center" vertical="center"/>
    </xf>
    <xf numFmtId="0" fontId="40" fillId="32" borderId="10" xfId="0" applyFont="1" applyFill="1" applyBorder="1" applyAlignment="1" applyProtection="1">
      <alignment vertical="center"/>
    </xf>
    <xf numFmtId="2" fontId="59" fillId="0" borderId="0" xfId="0" applyNumberFormat="1" applyFont="1" applyFill="1" applyBorder="1" applyAlignment="1" applyProtection="1">
      <alignment horizontal="center"/>
    </xf>
    <xf numFmtId="0" fontId="57" fillId="0" borderId="0" xfId="0" applyFont="1" applyProtection="1"/>
    <xf numFmtId="0" fontId="57" fillId="27" borderId="20" xfId="0" applyFont="1" applyFill="1" applyBorder="1" applyAlignment="1" applyProtection="1">
      <alignment horizontal="center" vertical="top"/>
    </xf>
    <xf numFmtId="2" fontId="57" fillId="27" borderId="18" xfId="0" applyNumberFormat="1" applyFont="1" applyFill="1" applyBorder="1" applyAlignment="1" applyProtection="1">
      <alignment horizontal="center" vertical="top"/>
    </xf>
    <xf numFmtId="0" fontId="57" fillId="27" borderId="14" xfId="0" applyFont="1" applyFill="1" applyBorder="1" applyAlignment="1" applyProtection="1">
      <alignment horizontal="center" vertical="top"/>
    </xf>
    <xf numFmtId="2" fontId="57" fillId="27" borderId="11" xfId="0" applyNumberFormat="1" applyFont="1" applyFill="1" applyBorder="1" applyAlignment="1" applyProtection="1">
      <alignment horizontal="center" vertical="top"/>
    </xf>
    <xf numFmtId="0" fontId="57" fillId="27" borderId="11" xfId="0" applyFont="1" applyFill="1" applyBorder="1" applyAlignment="1" applyProtection="1">
      <alignment horizontal="center" vertical="top"/>
    </xf>
    <xf numFmtId="0" fontId="42" fillId="0" borderId="15" xfId="0" applyFont="1" applyBorder="1" applyAlignment="1" applyProtection="1"/>
    <xf numFmtId="0" fontId="42" fillId="0" borderId="12" xfId="0" applyFont="1" applyBorder="1" applyAlignment="1" applyProtection="1"/>
    <xf numFmtId="0" fontId="42" fillId="0" borderId="10" xfId="0" applyFont="1" applyBorder="1" applyProtection="1"/>
    <xf numFmtId="2" fontId="42" fillId="0" borderId="10" xfId="0" applyNumberFormat="1" applyFont="1" applyFill="1" applyBorder="1" applyProtection="1"/>
    <xf numFmtId="0" fontId="42" fillId="0" borderId="15" xfId="0" applyFont="1" applyBorder="1" applyProtection="1"/>
    <xf numFmtId="0" fontId="42" fillId="0" borderId="12" xfId="0" applyFont="1" applyBorder="1" applyProtection="1"/>
    <xf numFmtId="0" fontId="42" fillId="0" borderId="10" xfId="0" applyFont="1" applyFill="1" applyBorder="1" applyAlignment="1" applyProtection="1">
      <alignment horizontal="center"/>
      <protection locked="0"/>
    </xf>
    <xf numFmtId="2" fontId="42" fillId="0" borderId="10" xfId="0" applyNumberFormat="1" applyFont="1" applyFill="1" applyBorder="1" applyAlignment="1" applyProtection="1">
      <alignment horizontal="center"/>
      <protection locked="0"/>
    </xf>
    <xf numFmtId="0" fontId="42" fillId="0" borderId="16" xfId="0" applyFont="1" applyBorder="1" applyProtection="1"/>
    <xf numFmtId="0" fontId="42" fillId="0" borderId="17" xfId="0" applyFont="1" applyBorder="1" applyProtection="1"/>
    <xf numFmtId="0" fontId="42" fillId="0" borderId="18" xfId="0" applyFont="1" applyBorder="1" applyProtection="1"/>
    <xf numFmtId="0" fontId="42" fillId="0" borderId="18" xfId="0" applyFont="1" applyFill="1" applyBorder="1" applyAlignment="1" applyProtection="1">
      <alignment horizontal="center"/>
      <protection locked="0"/>
    </xf>
    <xf numFmtId="0" fontId="42" fillId="0" borderId="17" xfId="0" applyFont="1" applyFill="1" applyBorder="1" applyAlignment="1" applyProtection="1">
      <alignment horizontal="center"/>
      <protection locked="0"/>
    </xf>
    <xf numFmtId="0" fontId="42" fillId="0" borderId="23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42" fillId="0" borderId="20" xfId="0" applyFont="1" applyBorder="1" applyProtection="1"/>
    <xf numFmtId="0" fontId="77" fillId="0" borderId="10" xfId="0" applyFont="1" applyFill="1" applyBorder="1" applyAlignment="1" applyProtection="1">
      <alignment horizontal="right"/>
    </xf>
    <xf numFmtId="0" fontId="78" fillId="25" borderId="17" xfId="0" applyFont="1" applyFill="1" applyBorder="1" applyAlignment="1" applyProtection="1">
      <alignment horizontal="center"/>
      <protection locked="0"/>
    </xf>
    <xf numFmtId="2" fontId="78" fillId="25" borderId="17" xfId="0" applyNumberFormat="1" applyFont="1" applyFill="1" applyBorder="1" applyAlignment="1" applyProtection="1">
      <alignment horizontal="center"/>
      <protection locked="0"/>
    </xf>
    <xf numFmtId="2" fontId="77" fillId="25" borderId="10" xfId="0" applyNumberFormat="1" applyFont="1" applyFill="1" applyBorder="1" applyProtection="1"/>
    <xf numFmtId="0" fontId="42" fillId="0" borderId="12" xfId="0" applyFont="1" applyFill="1" applyBorder="1" applyAlignment="1" applyProtection="1">
      <alignment horizontal="center"/>
      <protection locked="0"/>
    </xf>
    <xf numFmtId="0" fontId="42" fillId="0" borderId="0" xfId="0" applyFont="1" applyBorder="1" applyProtection="1"/>
    <xf numFmtId="0" fontId="78" fillId="25" borderId="17" xfId="0" applyFont="1" applyFill="1" applyBorder="1" applyAlignment="1" applyProtection="1">
      <alignment horizontal="center"/>
    </xf>
    <xf numFmtId="2" fontId="78" fillId="25" borderId="17" xfId="0" applyNumberFormat="1" applyFont="1" applyFill="1" applyBorder="1" applyAlignment="1" applyProtection="1">
      <alignment horizontal="center"/>
    </xf>
    <xf numFmtId="0" fontId="71" fillId="0" borderId="0" xfId="0" applyFont="1" applyFill="1" applyBorder="1" applyProtection="1"/>
    <xf numFmtId="0" fontId="56" fillId="26" borderId="10" xfId="0" applyFont="1" applyFill="1" applyBorder="1" applyAlignment="1" applyProtection="1">
      <alignment horizontal="left"/>
    </xf>
    <xf numFmtId="0" fontId="56" fillId="26" borderId="10" xfId="0" applyFont="1" applyFill="1" applyBorder="1" applyAlignment="1" applyProtection="1">
      <alignment horizontal="center"/>
    </xf>
    <xf numFmtId="2" fontId="56" fillId="26" borderId="10" xfId="0" applyNumberFormat="1" applyFont="1" applyFill="1" applyBorder="1" applyAlignment="1" applyProtection="1">
      <alignment horizontal="center"/>
    </xf>
    <xf numFmtId="2" fontId="56" fillId="26" borderId="10" xfId="0" applyNumberFormat="1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center"/>
    </xf>
    <xf numFmtId="2" fontId="56" fillId="0" borderId="0" xfId="0" applyNumberFormat="1" applyFont="1" applyFill="1" applyBorder="1" applyAlignment="1" applyProtection="1">
      <alignment horizontal="center"/>
    </xf>
    <xf numFmtId="2" fontId="56" fillId="0" borderId="0" xfId="0" applyNumberFormat="1" applyFont="1" applyFill="1" applyBorder="1" applyAlignment="1" applyProtection="1">
      <alignment horizontal="right"/>
    </xf>
    <xf numFmtId="0" fontId="57" fillId="0" borderId="0" xfId="0" applyFont="1" applyAlignment="1" applyProtection="1">
      <alignment vertical="center"/>
    </xf>
    <xf numFmtId="2" fontId="42" fillId="0" borderId="0" xfId="0" applyNumberFormat="1" applyFont="1" applyAlignment="1" applyProtection="1">
      <alignment vertical="center"/>
    </xf>
    <xf numFmtId="16" fontId="57" fillId="0" borderId="0" xfId="0" applyNumberFormat="1" applyFont="1" applyAlignment="1" applyProtection="1">
      <alignment horizontal="right"/>
    </xf>
    <xf numFmtId="0" fontId="57" fillId="27" borderId="22" xfId="0" applyFont="1" applyFill="1" applyBorder="1" applyAlignment="1" applyProtection="1">
      <alignment vertical="top"/>
    </xf>
    <xf numFmtId="0" fontId="57" fillId="27" borderId="11" xfId="0" applyFont="1" applyFill="1" applyBorder="1" applyAlignment="1" applyProtection="1">
      <alignment vertical="top"/>
    </xf>
    <xf numFmtId="0" fontId="42" fillId="0" borderId="17" xfId="0" applyFont="1" applyBorder="1" applyAlignment="1" applyProtection="1">
      <alignment horizontal="center" vertical="center"/>
    </xf>
    <xf numFmtId="0" fontId="39" fillId="0" borderId="21" xfId="0" applyFont="1" applyBorder="1" applyAlignment="1" applyProtection="1">
      <alignment horizontal="center" vertical="center"/>
    </xf>
    <xf numFmtId="2" fontId="42" fillId="0" borderId="10" xfId="0" applyNumberFormat="1" applyFont="1" applyFill="1" applyBorder="1" applyProtection="1">
      <protection locked="0"/>
    </xf>
    <xf numFmtId="0" fontId="42" fillId="0" borderId="12" xfId="0" applyFont="1" applyFill="1" applyBorder="1" applyProtection="1">
      <protection locked="0"/>
    </xf>
    <xf numFmtId="0" fontId="42" fillId="0" borderId="15" xfId="0" applyFont="1" applyBorder="1" applyProtection="1">
      <protection locked="0"/>
    </xf>
    <xf numFmtId="0" fontId="42" fillId="0" borderId="19" xfId="0" applyFont="1" applyBorder="1" applyProtection="1">
      <protection locked="0"/>
    </xf>
    <xf numFmtId="0" fontId="42" fillId="0" borderId="19" xfId="0" applyFont="1" applyBorder="1" applyProtection="1"/>
    <xf numFmtId="0" fontId="42" fillId="0" borderId="12" xfId="0" applyFont="1" applyBorder="1" applyProtection="1">
      <protection locked="0"/>
    </xf>
    <xf numFmtId="2" fontId="80" fillId="25" borderId="10" xfId="0" applyNumberFormat="1" applyFont="1" applyFill="1" applyBorder="1" applyAlignment="1" applyProtection="1">
      <alignment horizontal="right"/>
      <protection locked="0"/>
    </xf>
    <xf numFmtId="2" fontId="80" fillId="25" borderId="10" xfId="0" applyNumberFormat="1" applyFont="1" applyFill="1" applyBorder="1" applyProtection="1"/>
    <xf numFmtId="0" fontId="81" fillId="0" borderId="0" xfId="0" applyFont="1" applyFill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right"/>
    </xf>
    <xf numFmtId="2" fontId="82" fillId="0" borderId="0" xfId="0" applyNumberFormat="1" applyFont="1" applyFill="1" applyBorder="1" applyAlignment="1" applyProtection="1">
      <alignment horizontal="right"/>
    </xf>
    <xf numFmtId="2" fontId="81" fillId="0" borderId="0" xfId="0" applyNumberFormat="1" applyFont="1" applyFill="1" applyBorder="1" applyAlignment="1" applyProtection="1">
      <alignment horizontal="right"/>
    </xf>
    <xf numFmtId="0" fontId="42" fillId="0" borderId="10" xfId="0" applyFont="1" applyBorder="1" applyAlignment="1" applyProtection="1">
      <alignment horizontal="left"/>
    </xf>
    <xf numFmtId="0" fontId="42" fillId="0" borderId="16" xfId="0" applyFont="1" applyBorder="1" applyProtection="1">
      <protection locked="0"/>
    </xf>
    <xf numFmtId="0" fontId="42" fillId="0" borderId="20" xfId="0" applyFont="1" applyBorder="1" applyProtection="1">
      <protection locked="0"/>
    </xf>
    <xf numFmtId="2" fontId="78" fillId="25" borderId="1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Protection="1"/>
    <xf numFmtId="0" fontId="79" fillId="0" borderId="0" xfId="0" applyFont="1" applyFill="1" applyBorder="1" applyAlignment="1" applyProtection="1">
      <alignment horizontal="right"/>
    </xf>
    <xf numFmtId="2" fontId="79" fillId="0" borderId="0" xfId="0" applyNumberFormat="1" applyFont="1" applyFill="1" applyBorder="1" applyAlignment="1" applyProtection="1">
      <alignment horizontal="right"/>
    </xf>
    <xf numFmtId="16" fontId="57" fillId="0" borderId="0" xfId="0" applyNumberFormat="1" applyFont="1" applyAlignment="1" applyProtection="1">
      <alignment horizontal="right" vertical="center"/>
    </xf>
    <xf numFmtId="0" fontId="57" fillId="27" borderId="18" xfId="0" applyFont="1" applyFill="1" applyBorder="1" applyAlignment="1" applyProtection="1">
      <alignment horizontal="center" vertical="center"/>
    </xf>
    <xf numFmtId="2" fontId="57" fillId="27" borderId="18" xfId="0" applyNumberFormat="1" applyFont="1" applyFill="1" applyBorder="1" applyAlignment="1" applyProtection="1">
      <alignment horizontal="center" vertical="center"/>
    </xf>
    <xf numFmtId="0" fontId="57" fillId="27" borderId="11" xfId="0" applyFont="1" applyFill="1" applyBorder="1" applyAlignment="1" applyProtection="1">
      <alignment horizontal="center" vertical="center"/>
    </xf>
    <xf numFmtId="0" fontId="57" fillId="27" borderId="0" xfId="0" applyFont="1" applyFill="1" applyBorder="1" applyAlignment="1" applyProtection="1">
      <alignment vertical="center"/>
    </xf>
    <xf numFmtId="0" fontId="57" fillId="27" borderId="11" xfId="0" applyFont="1" applyFill="1" applyBorder="1" applyAlignment="1" applyProtection="1">
      <alignment vertical="center"/>
    </xf>
    <xf numFmtId="2" fontId="57" fillId="27" borderId="11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187" fontId="56" fillId="26" borderId="10" xfId="46" applyNumberFormat="1" applyFont="1" applyFill="1" applyBorder="1" applyProtection="1"/>
    <xf numFmtId="0" fontId="83" fillId="0" borderId="0" xfId="0" applyFont="1" applyFill="1" applyBorder="1" applyAlignment="1" applyProtection="1">
      <alignment horizontal="left"/>
    </xf>
    <xf numFmtId="2" fontId="83" fillId="0" borderId="0" xfId="0" applyNumberFormat="1" applyFont="1" applyFill="1" applyBorder="1" applyAlignment="1" applyProtection="1"/>
    <xf numFmtId="0" fontId="80" fillId="0" borderId="0" xfId="0" applyFont="1" applyFill="1" applyBorder="1" applyAlignment="1" applyProtection="1">
      <alignment horizontal="right" vertical="center"/>
    </xf>
    <xf numFmtId="0" fontId="80" fillId="0" borderId="0" xfId="0" applyFont="1" applyFill="1" applyBorder="1" applyAlignment="1" applyProtection="1">
      <alignment vertical="center"/>
    </xf>
    <xf numFmtId="0" fontId="80" fillId="0" borderId="0" xfId="0" applyFont="1" applyFill="1" applyBorder="1" applyAlignment="1" applyProtection="1">
      <alignment horizontal="right"/>
    </xf>
    <xf numFmtId="0" fontId="80" fillId="0" borderId="0" xfId="0" applyFont="1" applyFill="1" applyBorder="1" applyProtection="1"/>
    <xf numFmtId="0" fontId="59" fillId="0" borderId="0" xfId="0" applyFont="1" applyBorder="1" applyAlignment="1" applyProtection="1">
      <alignment vertical="center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2" fontId="42" fillId="0" borderId="12" xfId="0" applyNumberFormat="1" applyFont="1" applyFill="1" applyBorder="1" applyProtection="1"/>
    <xf numFmtId="0" fontId="59" fillId="0" borderId="12" xfId="0" applyFont="1" applyBorder="1" applyAlignment="1" applyProtection="1">
      <alignment vertical="center"/>
    </xf>
    <xf numFmtId="0" fontId="42" fillId="0" borderId="11" xfId="0" applyFont="1" applyFill="1" applyBorder="1" applyAlignment="1" applyProtection="1">
      <alignment horizontal="center"/>
      <protection locked="0"/>
    </xf>
    <xf numFmtId="2" fontId="42" fillId="0" borderId="13" xfId="0" applyNumberFormat="1" applyFont="1" applyFill="1" applyBorder="1" applyProtection="1"/>
    <xf numFmtId="0" fontId="42" fillId="0" borderId="0" xfId="0" applyFont="1" applyBorder="1" applyAlignment="1" applyProtection="1">
      <alignment vertical="center"/>
    </xf>
    <xf numFmtId="0" fontId="56" fillId="26" borderId="15" xfId="0" applyFont="1" applyFill="1" applyBorder="1" applyProtection="1"/>
    <xf numFmtId="0" fontId="43" fillId="26" borderId="19" xfId="0" applyFont="1" applyFill="1" applyBorder="1" applyProtection="1"/>
    <xf numFmtId="0" fontId="42" fillId="0" borderId="15" xfId="0" applyFont="1" applyBorder="1" applyAlignment="1" applyProtection="1">
      <alignment vertical="center"/>
    </xf>
    <xf numFmtId="0" fontId="81" fillId="0" borderId="0" xfId="0" applyFont="1" applyFill="1" applyBorder="1" applyProtection="1"/>
    <xf numFmtId="43" fontId="81" fillId="0" borderId="0" xfId="46" applyFont="1" applyFill="1" applyBorder="1" applyProtection="1"/>
    <xf numFmtId="0" fontId="57" fillId="0" borderId="0" xfId="0" applyFont="1" applyAlignment="1" applyProtection="1">
      <alignment horizontal="left" vertical="center"/>
    </xf>
    <xf numFmtId="0" fontId="84" fillId="26" borderId="19" xfId="0" applyFont="1" applyFill="1" applyBorder="1" applyProtection="1"/>
    <xf numFmtId="0" fontId="42" fillId="29" borderId="10" xfId="0" applyFont="1" applyFill="1" applyBorder="1" applyAlignment="1" applyProtection="1">
      <alignment horizontal="center"/>
      <protection locked="0"/>
    </xf>
    <xf numFmtId="0" fontId="85" fillId="0" borderId="20" xfId="0" applyFont="1" applyBorder="1" applyAlignment="1" applyProtection="1">
      <alignment horizontal="center"/>
    </xf>
    <xf numFmtId="0" fontId="59" fillId="0" borderId="0" xfId="0" applyFont="1" applyProtection="1"/>
    <xf numFmtId="0" fontId="85" fillId="0" borderId="0" xfId="0" applyFont="1" applyBorder="1" applyAlignment="1" applyProtection="1">
      <alignment horizontal="center"/>
    </xf>
    <xf numFmtId="0" fontId="86" fillId="0" borderId="0" xfId="0" applyFont="1" applyProtection="1"/>
    <xf numFmtId="0" fontId="42" fillId="0" borderId="10" xfId="0" applyFont="1" applyFill="1" applyBorder="1" applyProtection="1">
      <protection locked="0"/>
    </xf>
    <xf numFmtId="0" fontId="56" fillId="26" borderId="10" xfId="0" applyFont="1" applyFill="1" applyBorder="1" applyProtection="1"/>
    <xf numFmtId="0" fontId="84" fillId="26" borderId="10" xfId="0" applyFont="1" applyFill="1" applyBorder="1" applyProtection="1"/>
    <xf numFmtId="2" fontId="56" fillId="26" borderId="10" xfId="46" applyNumberFormat="1" applyFont="1" applyFill="1" applyBorder="1" applyProtection="1"/>
    <xf numFmtId="0" fontId="85" fillId="0" borderId="0" xfId="0" applyFont="1" applyBorder="1" applyAlignment="1" applyProtection="1">
      <alignment horizontal="center" vertical="center"/>
    </xf>
    <xf numFmtId="0" fontId="8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vertical="center"/>
    </xf>
    <xf numFmtId="43" fontId="81" fillId="0" borderId="0" xfId="46" applyFont="1" applyFill="1" applyBorder="1" applyAlignment="1" applyProtection="1">
      <alignment vertical="center"/>
    </xf>
    <xf numFmtId="0" fontId="81" fillId="0" borderId="14" xfId="0" applyFont="1" applyFill="1" applyBorder="1" applyProtection="1"/>
    <xf numFmtId="0" fontId="71" fillId="0" borderId="14" xfId="0" applyFont="1" applyFill="1" applyBorder="1" applyProtection="1"/>
    <xf numFmtId="43" fontId="81" fillId="0" borderId="14" xfId="46" applyFont="1" applyFill="1" applyBorder="1" applyProtection="1"/>
    <xf numFmtId="0" fontId="56" fillId="0" borderId="0" xfId="0" applyFont="1" applyFill="1" applyBorder="1" applyProtection="1"/>
    <xf numFmtId="0" fontId="84" fillId="0" borderId="0" xfId="0" applyFont="1" applyFill="1" applyBorder="1" applyProtection="1"/>
    <xf numFmtId="2" fontId="56" fillId="0" borderId="0" xfId="46" applyNumberFormat="1" applyFont="1" applyFill="1" applyBorder="1" applyProtection="1"/>
    <xf numFmtId="0" fontId="57" fillId="27" borderId="18" xfId="0" applyFont="1" applyFill="1" applyBorder="1" applyAlignment="1" applyProtection="1">
      <alignment horizontal="center" wrapText="1"/>
    </xf>
    <xf numFmtId="0" fontId="57" fillId="27" borderId="11" xfId="0" applyFont="1" applyFill="1" applyBorder="1" applyAlignment="1" applyProtection="1">
      <alignment horizontal="center" wrapText="1"/>
    </xf>
    <xf numFmtId="2" fontId="88" fillId="28" borderId="10" xfId="0" applyNumberFormat="1" applyFont="1" applyFill="1" applyBorder="1" applyAlignment="1" applyProtection="1"/>
    <xf numFmtId="0" fontId="40" fillId="30" borderId="0" xfId="0" applyFont="1" applyFill="1" applyAlignment="1" applyProtection="1"/>
    <xf numFmtId="0" fontId="42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41" fillId="0" borderId="0" xfId="0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horizontal="left"/>
    </xf>
    <xf numFmtId="16" fontId="40" fillId="0" borderId="0" xfId="0" applyNumberFormat="1" applyFont="1" applyAlignment="1" applyProtection="1">
      <alignment horizontal="right" vertical="center"/>
    </xf>
    <xf numFmtId="0" fontId="42" fillId="30" borderId="0" xfId="0" applyFont="1" applyFill="1" applyBorder="1" applyProtection="1"/>
    <xf numFmtId="0" fontId="39" fillId="30" borderId="0" xfId="0" applyFont="1" applyFill="1" applyProtection="1"/>
    <xf numFmtId="0" fontId="40" fillId="30" borderId="0" xfId="0" applyFont="1" applyFill="1" applyProtection="1"/>
    <xf numFmtId="0" fontId="59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2" fontId="80" fillId="0" borderId="0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 applyProtection="1">
      <protection locked="0"/>
    </xf>
    <xf numFmtId="0" fontId="40" fillId="0" borderId="0" xfId="0" applyFont="1" applyAlignment="1" applyProtection="1"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30" borderId="0" xfId="0" applyFont="1" applyFill="1" applyProtection="1"/>
    <xf numFmtId="2" fontId="80" fillId="0" borderId="0" xfId="0" applyNumberFormat="1" applyFont="1" applyFill="1" applyBorder="1" applyAlignment="1" applyProtection="1">
      <alignment horizontal="right"/>
    </xf>
    <xf numFmtId="2" fontId="57" fillId="0" borderId="0" xfId="0" applyNumberFormat="1" applyFont="1" applyFill="1" applyBorder="1" applyAlignment="1" applyProtection="1">
      <alignment horizontal="center"/>
    </xf>
    <xf numFmtId="49" fontId="40" fillId="0" borderId="0" xfId="0" applyNumberFormat="1" applyFont="1" applyFill="1" applyBorder="1" applyAlignment="1" applyProtection="1">
      <alignment horizontal="right" vertical="center"/>
    </xf>
    <xf numFmtId="49" fontId="40" fillId="0" borderId="0" xfId="0" applyNumberFormat="1" applyFont="1" applyFill="1" applyBorder="1" applyAlignment="1" applyProtection="1">
      <alignment horizontal="right"/>
    </xf>
    <xf numFmtId="0" fontId="66" fillId="30" borderId="0" xfId="0" applyFont="1" applyFill="1" applyAlignment="1" applyProtection="1">
      <alignment horizontal="left" indent="2"/>
    </xf>
    <xf numFmtId="0" fontId="42" fillId="31" borderId="0" xfId="0" applyFont="1" applyFill="1" applyBorder="1" applyProtection="1"/>
    <xf numFmtId="2" fontId="42" fillId="0" borderId="0" xfId="0" applyNumberFormat="1" applyFont="1" applyFill="1" applyBorder="1" applyProtection="1"/>
    <xf numFmtId="0" fontId="66" fillId="0" borderId="0" xfId="0" applyFont="1" applyFill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2" fontId="59" fillId="0" borderId="0" xfId="0" applyNumberFormat="1" applyFont="1" applyFill="1" applyBorder="1" applyAlignment="1" applyProtection="1">
      <alignment horizontal="center" vertical="center"/>
    </xf>
    <xf numFmtId="0" fontId="89" fillId="31" borderId="0" xfId="0" applyFont="1" applyFill="1" applyAlignment="1" applyProtection="1">
      <alignment vertical="center"/>
    </xf>
    <xf numFmtId="0" fontId="42" fillId="0" borderId="0" xfId="0" applyFont="1" applyFill="1" applyBorder="1" applyAlignment="1" applyProtection="1">
      <alignment vertical="center" wrapText="1"/>
    </xf>
    <xf numFmtId="0" fontId="66" fillId="30" borderId="0" xfId="0" applyFont="1" applyFill="1" applyBorder="1" applyAlignment="1" applyProtection="1">
      <alignment horizontal="left" vertical="top" indent="2"/>
    </xf>
    <xf numFmtId="0" fontId="39" fillId="31" borderId="0" xfId="0" applyFont="1" applyFill="1" applyProtection="1"/>
    <xf numFmtId="49" fontId="39" fillId="30" borderId="0" xfId="0" applyNumberFormat="1" applyFont="1" applyFill="1" applyAlignment="1" applyProtection="1">
      <alignment vertical="top"/>
    </xf>
    <xf numFmtId="49" fontId="42" fillId="0" borderId="0" xfId="0" applyNumberFormat="1" applyFont="1" applyFill="1" applyBorder="1" applyAlignment="1" applyProtection="1">
      <alignment horizontal="left" vertical="top"/>
    </xf>
    <xf numFmtId="49" fontId="41" fillId="0" borderId="0" xfId="0" applyNumberFormat="1" applyFont="1" applyFill="1" applyBorder="1" applyAlignment="1" applyProtection="1">
      <alignment horizontal="left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vertical="top"/>
      <protection locked="0"/>
    </xf>
    <xf numFmtId="49" fontId="41" fillId="29" borderId="0" xfId="0" applyNumberFormat="1" applyFont="1" applyFill="1" applyBorder="1" applyAlignment="1" applyProtection="1">
      <alignment horizontal="left" vertical="top"/>
    </xf>
    <xf numFmtId="49" fontId="41" fillId="29" borderId="0" xfId="0" applyNumberFormat="1" applyFont="1" applyFill="1" applyBorder="1" applyAlignment="1" applyProtection="1">
      <alignment horizontal="center" vertical="top"/>
    </xf>
    <xf numFmtId="49" fontId="41" fillId="29" borderId="0" xfId="0" applyNumberFormat="1" applyFont="1" applyFill="1" applyBorder="1" applyAlignment="1" applyProtection="1">
      <alignment vertical="top"/>
    </xf>
    <xf numFmtId="49" fontId="66" fillId="30" borderId="14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left" vertical="top"/>
    </xf>
    <xf numFmtId="0" fontId="42" fillId="0" borderId="15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/>
    <xf numFmtId="0" fontId="39" fillId="0" borderId="19" xfId="0" applyFont="1" applyBorder="1" applyAlignment="1" applyProtection="1"/>
    <xf numFmtId="0" fontId="42" fillId="0" borderId="19" xfId="0" applyFont="1" applyBorder="1" applyAlignment="1" applyProtection="1"/>
    <xf numFmtId="0" fontId="42" fillId="29" borderId="15" xfId="0" applyFont="1" applyFill="1" applyBorder="1" applyAlignment="1" applyProtection="1">
      <alignment horizontal="center"/>
    </xf>
    <xf numFmtId="0" fontId="42" fillId="29" borderId="19" xfId="0" applyFont="1" applyFill="1" applyBorder="1" applyAlignment="1" applyProtection="1"/>
    <xf numFmtId="2" fontId="42" fillId="29" borderId="10" xfId="0" applyNumberFormat="1" applyFont="1" applyFill="1" applyBorder="1" applyProtection="1"/>
    <xf numFmtId="2" fontId="88" fillId="32" borderId="10" xfId="0" applyNumberFormat="1" applyFont="1" applyFill="1" applyBorder="1" applyAlignment="1" applyProtection="1"/>
    <xf numFmtId="0" fontId="40" fillId="0" borderId="10" xfId="0" applyFont="1" applyBorder="1" applyProtection="1"/>
    <xf numFmtId="2" fontId="40" fillId="0" borderId="10" xfId="0" applyNumberFormat="1" applyFont="1" applyBorder="1" applyProtection="1"/>
    <xf numFmtId="0" fontId="41" fillId="0" borderId="0" xfId="70" applyFont="1" applyProtection="1"/>
    <xf numFmtId="2" fontId="80" fillId="27" borderId="18" xfId="70" applyNumberFormat="1" applyFont="1" applyFill="1" applyBorder="1" applyAlignment="1" applyProtection="1">
      <alignment horizontal="center"/>
    </xf>
    <xf numFmtId="0" fontId="80" fillId="27" borderId="18" xfId="70" applyFont="1" applyFill="1" applyBorder="1" applyAlignment="1" applyProtection="1">
      <alignment horizontal="center"/>
    </xf>
    <xf numFmtId="2" fontId="80" fillId="27" borderId="11" xfId="70" applyNumberFormat="1" applyFont="1" applyFill="1" applyBorder="1" applyAlignment="1" applyProtection="1">
      <alignment horizontal="center"/>
    </xf>
    <xf numFmtId="0" fontId="42" fillId="0" borderId="15" xfId="70" applyFont="1" applyBorder="1" applyAlignment="1" applyProtection="1">
      <alignment horizontal="center"/>
    </xf>
    <xf numFmtId="0" fontId="42" fillId="0" borderId="12" xfId="70" applyFont="1" applyBorder="1" applyAlignment="1" applyProtection="1">
      <alignment horizontal="left"/>
    </xf>
    <xf numFmtId="2" fontId="42" fillId="0" borderId="10" xfId="70" applyNumberFormat="1" applyFont="1" applyFill="1" applyBorder="1" applyProtection="1"/>
    <xf numFmtId="0" fontId="41" fillId="0" borderId="0" xfId="70" applyFont="1" applyAlignment="1" applyProtection="1">
      <alignment horizontal="center"/>
    </xf>
    <xf numFmtId="0" fontId="56" fillId="26" borderId="22" xfId="70" applyFont="1" applyFill="1" applyBorder="1" applyAlignment="1" applyProtection="1">
      <alignment horizontal="right"/>
    </xf>
    <xf numFmtId="2" fontId="71" fillId="26" borderId="12" xfId="70" applyNumberFormat="1" applyFont="1" applyFill="1" applyBorder="1" applyProtection="1"/>
    <xf numFmtId="2" fontId="56" fillId="26" borderId="12" xfId="65" applyNumberFormat="1" applyFont="1" applyFill="1" applyBorder="1" applyProtection="1"/>
    <xf numFmtId="2" fontId="71" fillId="0" borderId="10" xfId="70" applyNumberFormat="1" applyFont="1" applyFill="1" applyBorder="1" applyProtection="1"/>
    <xf numFmtId="2" fontId="88" fillId="0" borderId="10" xfId="65" applyNumberFormat="1" applyFont="1" applyFill="1" applyBorder="1" applyProtection="1"/>
    <xf numFmtId="49" fontId="66" fillId="30" borderId="0" xfId="0" applyNumberFormat="1" applyFont="1" applyFill="1" applyBorder="1" applyAlignment="1" applyProtection="1">
      <alignment horizontal="center" vertical="top"/>
      <protection locked="0"/>
    </xf>
    <xf numFmtId="0" fontId="40" fillId="30" borderId="0" xfId="0" applyFont="1" applyFill="1" applyBorder="1" applyAlignment="1" applyProtection="1">
      <alignment horizontal="left" vertical="top"/>
    </xf>
    <xf numFmtId="0" fontId="40" fillId="31" borderId="0" xfId="0" applyFont="1" applyFill="1" applyProtection="1"/>
    <xf numFmtId="0" fontId="57" fillId="31" borderId="0" xfId="0" applyFont="1" applyFill="1" applyProtection="1"/>
    <xf numFmtId="0" fontId="88" fillId="0" borderId="0" xfId="0" applyFont="1" applyFill="1" applyBorder="1" applyProtection="1"/>
    <xf numFmtId="2" fontId="60" fillId="0" borderId="0" xfId="0" applyNumberFormat="1" applyFont="1" applyFill="1" applyBorder="1" applyProtection="1"/>
    <xf numFmtId="2" fontId="88" fillId="0" borderId="0" xfId="46" applyNumberFormat="1" applyFont="1" applyFill="1" applyBorder="1" applyProtection="1"/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6" fillId="38" borderId="0" xfId="0" applyFont="1" applyFill="1" applyProtection="1"/>
    <xf numFmtId="0" fontId="39" fillId="38" borderId="0" xfId="0" applyFont="1" applyFill="1" applyProtection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/>
    <xf numFmtId="9" fontId="40" fillId="33" borderId="14" xfId="0" applyNumberFormat="1" applyFont="1" applyFill="1" applyBorder="1" applyAlignment="1" applyProtection="1"/>
    <xf numFmtId="0" fontId="40" fillId="0" borderId="0" xfId="0" applyFont="1" applyFill="1" applyProtection="1"/>
    <xf numFmtId="0" fontId="41" fillId="33" borderId="0" xfId="0" applyFont="1" applyFill="1" applyProtection="1"/>
    <xf numFmtId="0" fontId="40" fillId="0" borderId="0" xfId="0" applyFont="1" applyFill="1" applyAlignment="1" applyProtection="1">
      <alignment horizontal="center" vertical="top"/>
    </xf>
    <xf numFmtId="9" fontId="40" fillId="0" borderId="14" xfId="0" applyNumberFormat="1" applyFont="1" applyFill="1" applyBorder="1" applyAlignment="1" applyProtection="1">
      <alignment horizontal="center" vertical="top"/>
    </xf>
    <xf numFmtId="9" fontId="40" fillId="0" borderId="0" xfId="0" applyNumberFormat="1" applyFont="1" applyFill="1" applyBorder="1" applyAlignment="1" applyProtection="1">
      <alignment horizontal="center" vertical="top"/>
    </xf>
    <xf numFmtId="9" fontId="40" fillId="33" borderId="0" xfId="0" applyNumberFormat="1" applyFont="1" applyFill="1" applyBorder="1" applyAlignment="1" applyProtection="1"/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9" fontId="40" fillId="0" borderId="0" xfId="0" applyNumberFormat="1" applyFont="1" applyFill="1" applyBorder="1" applyAlignment="1" applyProtection="1"/>
    <xf numFmtId="0" fontId="41" fillId="0" borderId="10" xfId="0" applyFont="1" applyBorder="1" applyProtection="1"/>
    <xf numFmtId="0" fontId="88" fillId="0" borderId="0" xfId="87" applyFont="1" applyAlignment="1" applyProtection="1">
      <alignment horizontal="center"/>
    </xf>
    <xf numFmtId="0" fontId="60" fillId="0" borderId="0" xfId="87" applyFont="1" applyAlignment="1" applyProtection="1">
      <alignment horizontal="center"/>
    </xf>
    <xf numFmtId="0" fontId="60" fillId="0" borderId="0" xfId="87" applyFont="1" applyFill="1" applyBorder="1" applyAlignment="1" applyProtection="1">
      <alignment horizontal="center"/>
      <protection locked="0"/>
    </xf>
    <xf numFmtId="0" fontId="88" fillId="0" borderId="0" xfId="87" applyFont="1" applyBorder="1" applyAlignment="1" applyProtection="1">
      <alignment horizontal="center"/>
    </xf>
    <xf numFmtId="0" fontId="60" fillId="0" borderId="0" xfId="87" applyFont="1" applyBorder="1" applyAlignment="1" applyProtection="1">
      <alignment horizontal="center"/>
    </xf>
    <xf numFmtId="2" fontId="56" fillId="32" borderId="10" xfId="87" applyNumberFormat="1" applyFont="1" applyFill="1" applyBorder="1" applyAlignment="1" applyProtection="1">
      <alignment horizontal="center" vertical="top"/>
    </xf>
    <xf numFmtId="9" fontId="61" fillId="40" borderId="12" xfId="87" applyNumberFormat="1" applyFont="1" applyFill="1" applyBorder="1" applyAlignment="1" applyProtection="1">
      <alignment horizontal="left" vertical="center"/>
    </xf>
    <xf numFmtId="2" fontId="62" fillId="32" borderId="10" xfId="87" applyNumberFormat="1" applyFont="1" applyFill="1" applyBorder="1" applyAlignment="1" applyProtection="1">
      <alignment horizontal="center" vertical="center"/>
    </xf>
    <xf numFmtId="0" fontId="62" fillId="0" borderId="22" xfId="87" applyFont="1" applyBorder="1" applyProtection="1"/>
    <xf numFmtId="0" fontId="62" fillId="0" borderId="14" xfId="87" applyFont="1" applyBorder="1" applyProtection="1"/>
    <xf numFmtId="0" fontId="62" fillId="0" borderId="13" xfId="87" applyFont="1" applyBorder="1" applyProtection="1"/>
    <xf numFmtId="0" fontId="88" fillId="35" borderId="14" xfId="88" applyFont="1" applyFill="1" applyBorder="1" applyAlignment="1" applyProtection="1">
      <alignment vertical="center"/>
    </xf>
    <xf numFmtId="0" fontId="88" fillId="35" borderId="14" xfId="88" applyFont="1" applyFill="1" applyBorder="1" applyAlignment="1" applyProtection="1">
      <alignment horizontal="right" vertical="center"/>
    </xf>
    <xf numFmtId="0" fontId="43" fillId="0" borderId="11" xfId="88" applyFont="1" applyBorder="1" applyAlignment="1" applyProtection="1">
      <alignment horizontal="left" vertical="top" wrapText="1"/>
    </xf>
    <xf numFmtId="0" fontId="40" fillId="36" borderId="0" xfId="88" applyFont="1" applyFill="1" applyBorder="1" applyAlignment="1" applyProtection="1">
      <alignment horizontal="left" vertical="center"/>
    </xf>
    <xf numFmtId="9" fontId="40" fillId="34" borderId="0" xfId="88" applyNumberFormat="1" applyFont="1" applyFill="1" applyBorder="1" applyAlignment="1" applyProtection="1">
      <alignment horizontal="center" vertical="center"/>
    </xf>
    <xf numFmtId="9" fontId="40" fillId="33" borderId="10" xfId="88" applyNumberFormat="1" applyFont="1" applyFill="1" applyBorder="1" applyAlignment="1" applyProtection="1">
      <alignment horizontal="center" vertical="top"/>
    </xf>
    <xf numFmtId="0" fontId="40" fillId="36" borderId="15" xfId="88" applyFont="1" applyFill="1" applyBorder="1" applyAlignment="1" applyProtection="1">
      <alignment horizontal="left" vertical="top" wrapText="1" shrinkToFit="1"/>
    </xf>
    <xf numFmtId="0" fontId="47" fillId="0" borderId="0" xfId="87" applyFont="1" applyFill="1" applyBorder="1" applyAlignment="1" applyProtection="1">
      <alignment horizontal="right" vertical="top"/>
    </xf>
    <xf numFmtId="2" fontId="47" fillId="0" borderId="0" xfId="87" applyNumberFormat="1" applyFont="1" applyFill="1" applyBorder="1" applyAlignment="1" applyProtection="1">
      <alignment horizontal="center" vertical="top"/>
    </xf>
    <xf numFmtId="0" fontId="40" fillId="40" borderId="15" xfId="88" applyFont="1" applyFill="1" applyBorder="1" applyAlignment="1" applyProtection="1">
      <alignment horizontal="left" vertical="top"/>
    </xf>
    <xf numFmtId="0" fontId="63" fillId="40" borderId="19" xfId="88" applyFont="1" applyFill="1" applyBorder="1" applyAlignment="1" applyProtection="1">
      <alignment horizontal="left" vertical="top"/>
    </xf>
    <xf numFmtId="0" fontId="40" fillId="40" borderId="19" xfId="88" applyFont="1" applyFill="1" applyBorder="1" applyAlignment="1" applyProtection="1">
      <alignment horizontal="left" vertical="top"/>
    </xf>
    <xf numFmtId="0" fontId="40" fillId="40" borderId="12" xfId="88" applyFont="1" applyFill="1" applyBorder="1" applyAlignment="1" applyProtection="1">
      <alignment horizontal="left" vertical="top"/>
    </xf>
    <xf numFmtId="0" fontId="59" fillId="40" borderId="22" xfId="88" applyFont="1" applyFill="1" applyBorder="1" applyAlignment="1" applyProtection="1">
      <alignment horizontal="left" vertical="center"/>
    </xf>
    <xf numFmtId="0" fontId="59" fillId="40" borderId="14" xfId="88" applyFont="1" applyFill="1" applyBorder="1" applyAlignment="1" applyProtection="1">
      <alignment horizontal="left" vertical="center"/>
    </xf>
    <xf numFmtId="0" fontId="59" fillId="40" borderId="13" xfId="88" applyFont="1" applyFill="1" applyBorder="1" applyAlignment="1" applyProtection="1">
      <alignment horizontal="left" vertical="center"/>
    </xf>
    <xf numFmtId="0" fontId="88" fillId="40" borderId="14" xfId="88" applyFont="1" applyFill="1" applyBorder="1" applyAlignment="1" applyProtection="1">
      <alignment vertical="center"/>
    </xf>
    <xf numFmtId="0" fontId="88" fillId="40" borderId="14" xfId="88" applyFont="1" applyFill="1" applyBorder="1" applyAlignment="1" applyProtection="1">
      <alignment horizontal="right" vertical="center"/>
    </xf>
    <xf numFmtId="1" fontId="88" fillId="40" borderId="14" xfId="88" applyNumberFormat="1" applyFont="1" applyFill="1" applyBorder="1" applyAlignment="1" applyProtection="1">
      <alignment horizontal="right" vertical="center"/>
    </xf>
    <xf numFmtId="0" fontId="40" fillId="0" borderId="0" xfId="0" applyFont="1" applyBorder="1" applyProtection="1"/>
    <xf numFmtId="0" fontId="41" fillId="0" borderId="0" xfId="0" applyFont="1" applyBorder="1" applyProtection="1"/>
    <xf numFmtId="2" fontId="40" fillId="0" borderId="0" xfId="0" applyNumberFormat="1" applyFont="1" applyBorder="1" applyProtection="1"/>
    <xf numFmtId="2" fontId="61" fillId="0" borderId="0" xfId="87" applyNumberFormat="1" applyFont="1" applyAlignment="1" applyProtection="1"/>
    <xf numFmtId="0" fontId="56" fillId="0" borderId="0" xfId="87" applyFont="1" applyFill="1" applyBorder="1" applyAlignment="1" applyProtection="1">
      <alignment horizontal="right" vertical="top" wrapText="1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/>
    <xf numFmtId="0" fontId="57" fillId="0" borderId="0" xfId="0" applyFont="1" applyFill="1" applyAlignment="1" applyProtection="1"/>
    <xf numFmtId="0" fontId="41" fillId="0" borderId="0" xfId="0" applyFont="1" applyFill="1" applyBorder="1" applyAlignment="1" applyProtection="1">
      <protection locked="0"/>
    </xf>
    <xf numFmtId="9" fontId="41" fillId="0" borderId="0" xfId="58" applyFont="1" applyProtection="1">
      <protection locked="0"/>
    </xf>
    <xf numFmtId="0" fontId="40" fillId="27" borderId="19" xfId="0" applyFont="1" applyFill="1" applyBorder="1" applyAlignment="1" applyProtection="1">
      <alignment vertical="center"/>
    </xf>
    <xf numFmtId="0" fontId="40" fillId="27" borderId="12" xfId="0" applyFont="1" applyFill="1" applyBorder="1" applyAlignment="1" applyProtection="1">
      <alignment vertical="center"/>
    </xf>
    <xf numFmtId="2" fontId="42" fillId="31" borderId="0" xfId="0" applyNumberFormat="1" applyFont="1" applyFill="1" applyBorder="1" applyProtection="1"/>
    <xf numFmtId="16" fontId="57" fillId="31" borderId="0" xfId="0" applyNumberFormat="1" applyFont="1" applyFill="1" applyAlignment="1" applyProtection="1">
      <alignment horizontal="right"/>
    </xf>
    <xf numFmtId="2" fontId="80" fillId="30" borderId="0" xfId="0" applyNumberFormat="1" applyFont="1" applyFill="1" applyBorder="1" applyAlignment="1" applyProtection="1">
      <alignment horizontal="right"/>
    </xf>
    <xf numFmtId="49" fontId="59" fillId="0" borderId="15" xfId="0" applyNumberFormat="1" applyFont="1" applyFill="1" applyBorder="1" applyAlignment="1" applyProtection="1">
      <alignment horizontal="left" vertical="top"/>
      <protection locked="0"/>
    </xf>
    <xf numFmtId="49" fontId="59" fillId="0" borderId="19" xfId="0" applyNumberFormat="1" applyFont="1" applyFill="1" applyBorder="1" applyAlignment="1" applyProtection="1">
      <alignment horizontal="left" vertical="top"/>
      <protection locked="0"/>
    </xf>
    <xf numFmtId="49" fontId="42" fillId="0" borderId="19" xfId="0" applyNumberFormat="1" applyFont="1" applyFill="1" applyBorder="1" applyAlignment="1" applyProtection="1">
      <alignment horizontal="center" vertical="top"/>
      <protection locked="0"/>
    </xf>
    <xf numFmtId="49" fontId="59" fillId="0" borderId="12" xfId="0" applyNumberFormat="1" applyFont="1" applyFill="1" applyBorder="1" applyAlignment="1" applyProtection="1">
      <alignment horizontal="left" vertical="top"/>
      <protection locked="0"/>
    </xf>
    <xf numFmtId="49" fontId="40" fillId="31" borderId="0" xfId="0" applyNumberFormat="1" applyFont="1" applyFill="1" applyBorder="1" applyAlignment="1" applyProtection="1">
      <alignment horizontal="left" vertical="top"/>
    </xf>
    <xf numFmtId="49" fontId="59" fillId="31" borderId="0" xfId="0" applyNumberFormat="1" applyFont="1" applyFill="1" applyBorder="1" applyAlignment="1" applyProtection="1">
      <alignment horizontal="left" vertical="top"/>
    </xf>
    <xf numFmtId="49" fontId="42" fillId="31" borderId="0" xfId="0" applyNumberFormat="1" applyFont="1" applyFill="1" applyBorder="1" applyAlignment="1" applyProtection="1">
      <alignment horizontal="center" vertical="top"/>
    </xf>
    <xf numFmtId="0" fontId="59" fillId="41" borderId="0" xfId="0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49" fontId="66" fillId="0" borderId="0" xfId="0" applyNumberFormat="1" applyFont="1" applyFill="1" applyBorder="1" applyAlignment="1" applyProtection="1">
      <alignment vertical="top"/>
      <protection locked="0"/>
    </xf>
    <xf numFmtId="49" fontId="66" fillId="31" borderId="0" xfId="0" applyNumberFormat="1" applyFont="1" applyFill="1" applyBorder="1" applyAlignment="1" applyProtection="1">
      <alignment vertical="top"/>
      <protection locked="0"/>
    </xf>
    <xf numFmtId="49" fontId="42" fillId="31" borderId="0" xfId="0" applyNumberFormat="1" applyFont="1" applyFill="1" applyBorder="1" applyAlignment="1" applyProtection="1">
      <alignment vertical="top"/>
      <protection locked="0"/>
    </xf>
    <xf numFmtId="0" fontId="42" fillId="31" borderId="0" xfId="0" applyFont="1" applyFill="1" applyBorder="1" applyAlignment="1" applyProtection="1">
      <alignment horizontal="center" vertical="top"/>
      <protection locked="0"/>
    </xf>
    <xf numFmtId="0" fontId="39" fillId="31" borderId="0" xfId="0" applyFont="1" applyFill="1" applyBorder="1" applyAlignment="1" applyProtection="1">
      <alignment horizontal="center"/>
      <protection locked="0"/>
    </xf>
    <xf numFmtId="0" fontId="40" fillId="31" borderId="0" xfId="0" applyFont="1" applyFill="1" applyBorder="1" applyAlignment="1" applyProtection="1">
      <alignment horizontal="center"/>
      <protection locked="0"/>
    </xf>
    <xf numFmtId="0" fontId="59" fillId="31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31" borderId="0" xfId="0" applyFont="1" applyFill="1" applyBorder="1" applyAlignment="1" applyProtection="1">
      <alignment horizontal="center"/>
      <protection locked="0"/>
    </xf>
    <xf numFmtId="0" fontId="66" fillId="41" borderId="0" xfId="0" applyFont="1" applyFill="1" applyBorder="1" applyAlignment="1" applyProtection="1">
      <alignment horizontal="center"/>
      <protection locked="0"/>
    </xf>
    <xf numFmtId="0" fontId="66" fillId="41" borderId="0" xfId="0" applyFont="1" applyFill="1" applyBorder="1" applyAlignment="1" applyProtection="1">
      <alignment horizontal="left"/>
      <protection locked="0"/>
    </xf>
    <xf numFmtId="49" fontId="66" fillId="41" borderId="0" xfId="0" applyNumberFormat="1" applyFont="1" applyFill="1" applyBorder="1" applyAlignment="1" applyProtection="1">
      <alignment vertical="top"/>
      <protection locked="0"/>
    </xf>
    <xf numFmtId="49" fontId="68" fillId="41" borderId="0" xfId="0" applyNumberFormat="1" applyFont="1" applyFill="1" applyBorder="1" applyAlignment="1" applyProtection="1">
      <alignment vertical="top"/>
      <protection locked="0"/>
    </xf>
    <xf numFmtId="0" fontId="68" fillId="41" borderId="0" xfId="0" applyFont="1" applyFill="1" applyBorder="1" applyAlignment="1" applyProtection="1">
      <alignment horizontal="center" vertical="top"/>
      <protection locked="0"/>
    </xf>
    <xf numFmtId="0" fontId="68" fillId="41" borderId="0" xfId="0" applyFont="1" applyFill="1" applyBorder="1" applyAlignment="1" applyProtection="1">
      <alignment vertical="center"/>
      <protection locked="0"/>
    </xf>
    <xf numFmtId="0" fontId="66" fillId="31" borderId="0" xfId="0" applyFont="1" applyFill="1" applyBorder="1" applyAlignment="1" applyProtection="1">
      <alignment horizontal="left"/>
      <protection locked="0"/>
    </xf>
    <xf numFmtId="49" fontId="40" fillId="31" borderId="0" xfId="0" applyNumberFormat="1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Border="1" applyAlignment="1" applyProtection="1">
      <protection locked="0"/>
    </xf>
    <xf numFmtId="0" fontId="40" fillId="31" borderId="0" xfId="0" applyFont="1" applyFill="1" applyAlignment="1" applyProtection="1">
      <alignment vertical="center"/>
    </xf>
    <xf numFmtId="0" fontId="41" fillId="31" borderId="0" xfId="0" applyFont="1" applyFill="1" applyAlignment="1" applyProtection="1">
      <alignment vertical="center"/>
    </xf>
    <xf numFmtId="0" fontId="63" fillId="0" borderId="0" xfId="0" applyFont="1" applyFill="1" applyBorder="1" applyAlignment="1" applyProtection="1">
      <alignment horizontal="center" vertical="top"/>
      <protection locked="0"/>
    </xf>
    <xf numFmtId="49" fontId="63" fillId="0" borderId="0" xfId="0" applyNumberFormat="1" applyFont="1" applyFill="1" applyBorder="1" applyAlignment="1" applyProtection="1">
      <alignment vertical="top"/>
      <protection locked="0"/>
    </xf>
    <xf numFmtId="0" fontId="91" fillId="0" borderId="0" xfId="0" applyFont="1" applyAlignment="1" applyProtection="1">
      <alignment horizontal="left" vertical="center"/>
    </xf>
    <xf numFmtId="0" fontId="92" fillId="27" borderId="11" xfId="70" applyFont="1" applyFill="1" applyBorder="1" applyAlignment="1" applyProtection="1">
      <alignment horizontal="center"/>
    </xf>
    <xf numFmtId="9" fontId="40" fillId="0" borderId="14" xfId="0" applyNumberFormat="1" applyFont="1" applyFill="1" applyBorder="1" applyAlignment="1" applyProtection="1"/>
    <xf numFmtId="0" fontId="44" fillId="0" borderId="0" xfId="0" applyFont="1" applyFill="1" applyAlignment="1" applyProtection="1">
      <alignment vertical="center"/>
    </xf>
    <xf numFmtId="0" fontId="88" fillId="0" borderId="0" xfId="88" applyFont="1" applyFill="1" applyBorder="1" applyAlignment="1" applyProtection="1">
      <alignment vertical="center"/>
    </xf>
    <xf numFmtId="0" fontId="88" fillId="0" borderId="0" xfId="88" applyFont="1" applyFill="1" applyBorder="1" applyAlignment="1" applyProtection="1">
      <alignment horizontal="right" vertical="center"/>
    </xf>
    <xf numFmtId="1" fontId="88" fillId="0" borderId="0" xfId="88" applyNumberFormat="1" applyFont="1" applyFill="1" applyBorder="1" applyAlignment="1" applyProtection="1">
      <alignment horizontal="right" vertical="center"/>
    </xf>
    <xf numFmtId="0" fontId="57" fillId="27" borderId="11" xfId="0" applyFont="1" applyFill="1" applyBorder="1" applyAlignment="1" applyProtection="1">
      <alignment horizontal="center" vertical="top" wrapText="1"/>
    </xf>
    <xf numFmtId="2" fontId="42" fillId="0" borderId="10" xfId="0" applyNumberFormat="1" applyFont="1" applyFill="1" applyBorder="1" applyAlignment="1" applyProtection="1">
      <alignment horizontal="center" vertical="top"/>
    </xf>
    <xf numFmtId="49" fontId="66" fillId="31" borderId="0" xfId="0" applyNumberFormat="1" applyFont="1" applyFill="1" applyBorder="1" applyAlignment="1" applyProtection="1">
      <alignment horizontal="left" vertical="top" indent="2"/>
    </xf>
    <xf numFmtId="0" fontId="39" fillId="31" borderId="0" xfId="0" applyFont="1" applyFill="1" applyBorder="1" applyProtection="1"/>
    <xf numFmtId="49" fontId="63" fillId="0" borderId="0" xfId="0" applyNumberFormat="1" applyFont="1" applyFill="1" applyBorder="1" applyAlignment="1" applyProtection="1">
      <alignment horizontal="left" vertical="top"/>
      <protection locked="0"/>
    </xf>
    <xf numFmtId="0" fontId="88" fillId="39" borderId="10" xfId="87" applyFont="1" applyFill="1" applyBorder="1" applyAlignment="1" applyProtection="1">
      <alignment vertical="center"/>
    </xf>
    <xf numFmtId="2" fontId="57" fillId="31" borderId="11" xfId="87" applyNumberFormat="1" applyFont="1" applyFill="1" applyBorder="1" applyAlignment="1" applyProtection="1">
      <alignment horizontal="center" vertical="top" wrapText="1"/>
    </xf>
    <xf numFmtId="0" fontId="57" fillId="31" borderId="10" xfId="87" applyFont="1" applyFill="1" applyBorder="1" applyAlignment="1" applyProtection="1">
      <alignment horizontal="center" vertical="top"/>
    </xf>
    <xf numFmtId="2" fontId="57" fillId="31" borderId="10" xfId="87" applyNumberFormat="1" applyFont="1" applyFill="1" applyBorder="1" applyAlignment="1" applyProtection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2" fontId="47" fillId="34" borderId="11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  <xf numFmtId="0" fontId="47" fillId="31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 wrapText="1"/>
    </xf>
    <xf numFmtId="0" fontId="47" fillId="0" borderId="15" xfId="87" applyFont="1" applyFill="1" applyBorder="1" applyAlignment="1" applyProtection="1">
      <alignment horizontal="right" vertical="center"/>
    </xf>
    <xf numFmtId="0" fontId="47" fillId="0" borderId="19" xfId="87" applyFont="1" applyFill="1" applyBorder="1" applyAlignment="1" applyProtection="1">
      <alignment horizontal="right" vertical="center"/>
    </xf>
    <xf numFmtId="2" fontId="47" fillId="0" borderId="12" xfId="87" applyNumberFormat="1" applyFont="1" applyFill="1" applyBorder="1" applyAlignment="1" applyProtection="1">
      <alignment horizontal="center" vertical="center"/>
    </xf>
    <xf numFmtId="0" fontId="48" fillId="0" borderId="10" xfId="0" applyFont="1" applyBorder="1" applyAlignment="1">
      <alignment vertical="top" wrapText="1"/>
    </xf>
    <xf numFmtId="1" fontId="47" fillId="33" borderId="11" xfId="0" applyNumberFormat="1" applyFont="1" applyFill="1" applyBorder="1" applyAlignment="1">
      <alignment horizontal="center" vertical="top"/>
    </xf>
    <xf numFmtId="1" fontId="47" fillId="31" borderId="13" xfId="0" applyNumberFormat="1" applyFont="1" applyFill="1" applyBorder="1" applyAlignment="1">
      <alignment horizontal="center" vertical="top"/>
    </xf>
    <xf numFmtId="1" fontId="47" fillId="33" borderId="10" xfId="0" applyNumberFormat="1" applyFont="1" applyFill="1" applyBorder="1" applyAlignment="1">
      <alignment horizontal="center" vertical="top"/>
    </xf>
    <xf numFmtId="1" fontId="47" fillId="31" borderId="10" xfId="0" applyNumberFormat="1" applyFont="1" applyFill="1" applyBorder="1" applyAlignment="1">
      <alignment horizontal="center" vertical="top"/>
    </xf>
    <xf numFmtId="1" fontId="56" fillId="33" borderId="10" xfId="87" applyNumberFormat="1" applyFont="1" applyFill="1" applyBorder="1" applyAlignment="1" applyProtection="1">
      <alignment horizontal="center" vertical="top"/>
      <protection locked="0"/>
    </xf>
    <xf numFmtId="1" fontId="56" fillId="31" borderId="10" xfId="87" applyNumberFormat="1" applyFont="1" applyFill="1" applyBorder="1" applyAlignment="1" applyProtection="1">
      <alignment horizontal="center" vertical="top"/>
    </xf>
    <xf numFmtId="2" fontId="47" fillId="34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0" fontId="47" fillId="31" borderId="10" xfId="0" applyFont="1" applyFill="1" applyBorder="1" applyAlignment="1">
      <alignment horizontal="center" vertical="top" wrapText="1"/>
    </xf>
    <xf numFmtId="2" fontId="47" fillId="34" borderId="10" xfId="0" applyNumberFormat="1" applyFont="1" applyFill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 wrapText="1"/>
    </xf>
    <xf numFmtId="1" fontId="56" fillId="33" borderId="10" xfId="88" applyNumberFormat="1" applyFont="1" applyFill="1" applyBorder="1" applyAlignment="1" applyProtection="1">
      <alignment horizontal="center" vertical="top"/>
      <protection locked="0"/>
    </xf>
    <xf numFmtId="2" fontId="56" fillId="32" borderId="10" xfId="88" applyNumberFormat="1" applyFont="1" applyFill="1" applyBorder="1" applyAlignment="1" applyProtection="1">
      <alignment horizontal="center" vertical="top"/>
    </xf>
    <xf numFmtId="0" fontId="56" fillId="33" borderId="10" xfId="87" applyFont="1" applyFill="1" applyBorder="1" applyAlignment="1" applyProtection="1">
      <alignment horizontal="center" vertical="top" wrapText="1"/>
      <protection locked="0"/>
    </xf>
    <xf numFmtId="1" fontId="56" fillId="33" borderId="11" xfId="88" applyNumberFormat="1" applyFont="1" applyFill="1" applyBorder="1" applyAlignment="1" applyProtection="1">
      <alignment horizontal="center" vertical="top" wrapText="1"/>
      <protection locked="0"/>
    </xf>
    <xf numFmtId="2" fontId="56" fillId="32" borderId="11" xfId="88" applyNumberFormat="1" applyFont="1" applyFill="1" applyBorder="1" applyAlignment="1" applyProtection="1">
      <alignment horizontal="center" vertical="top" wrapText="1"/>
    </xf>
    <xf numFmtId="1" fontId="56" fillId="33" borderId="10" xfId="88" applyNumberFormat="1" applyFont="1" applyFill="1" applyBorder="1" applyAlignment="1" applyProtection="1">
      <alignment horizontal="center" vertical="top" wrapText="1"/>
      <protection locked="0"/>
    </xf>
    <xf numFmtId="2" fontId="56" fillId="32" borderId="10" xfId="88" applyNumberFormat="1" applyFont="1" applyFill="1" applyBorder="1" applyAlignment="1" applyProtection="1">
      <alignment horizontal="center" vertical="top" wrapText="1"/>
    </xf>
    <xf numFmtId="1" fontId="56" fillId="31" borderId="11" xfId="88" applyNumberFormat="1" applyFont="1" applyFill="1" applyBorder="1" applyAlignment="1" applyProtection="1">
      <alignment horizontal="center" vertical="top" wrapText="1"/>
    </xf>
    <xf numFmtId="1" fontId="56" fillId="31" borderId="10" xfId="88" applyNumberFormat="1" applyFont="1" applyFill="1" applyBorder="1" applyAlignment="1" applyProtection="1">
      <alignment horizontal="center" vertical="top" wrapText="1"/>
    </xf>
    <xf numFmtId="1" fontId="56" fillId="31" borderId="10" xfId="88" applyNumberFormat="1" applyFont="1" applyFill="1" applyBorder="1" applyAlignment="1" applyProtection="1">
      <alignment horizontal="center" vertical="top"/>
    </xf>
    <xf numFmtId="2" fontId="56" fillId="34" borderId="10" xfId="88" applyNumberFormat="1" applyFont="1" applyFill="1" applyBorder="1" applyAlignment="1" applyProtection="1">
      <alignment horizontal="center" vertical="center"/>
    </xf>
    <xf numFmtId="2" fontId="57" fillId="34" borderId="11" xfId="87" applyNumberFormat="1" applyFont="1" applyFill="1" applyBorder="1" applyAlignment="1" applyProtection="1">
      <alignment horizontal="center" vertical="center"/>
    </xf>
    <xf numFmtId="2" fontId="57" fillId="34" borderId="10" xfId="87" applyNumberFormat="1" applyFont="1" applyFill="1" applyBorder="1" applyAlignment="1" applyProtection="1">
      <alignment horizontal="center" vertical="center"/>
    </xf>
    <xf numFmtId="0" fontId="41" fillId="0" borderId="0" xfId="87" applyFont="1" applyAlignment="1" applyProtection="1">
      <alignment horizontal="center"/>
    </xf>
    <xf numFmtId="2" fontId="62" fillId="33" borderId="10" xfId="87" applyNumberFormat="1" applyFont="1" applyFill="1" applyBorder="1" applyAlignment="1" applyProtection="1">
      <alignment horizontal="center" vertical="center"/>
    </xf>
    <xf numFmtId="2" fontId="62" fillId="37" borderId="10" xfId="87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indent="5"/>
      <protection locked="0"/>
    </xf>
    <xf numFmtId="9" fontId="40" fillId="31" borderId="10" xfId="88" applyNumberFormat="1" applyFont="1" applyFill="1" applyBorder="1" applyAlignment="1" applyProtection="1">
      <alignment horizontal="center" vertical="top"/>
    </xf>
    <xf numFmtId="2" fontId="42" fillId="43" borderId="10" xfId="0" applyNumberFormat="1" applyFont="1" applyFill="1" applyBorder="1" applyProtection="1">
      <protection locked="0"/>
    </xf>
    <xf numFmtId="9" fontId="0" fillId="43" borderId="10" xfId="0" applyNumberFormat="1" applyFill="1" applyBorder="1" applyAlignment="1">
      <alignment horizontal="center" vertical="center"/>
    </xf>
    <xf numFmtId="49" fontId="41" fillId="43" borderId="10" xfId="0" applyNumberFormat="1" applyFont="1" applyFill="1" applyBorder="1" applyAlignment="1" applyProtection="1">
      <alignment horizontal="center" vertical="top"/>
      <protection locked="0"/>
    </xf>
    <xf numFmtId="0" fontId="57" fillId="27" borderId="16" xfId="0" applyFont="1" applyFill="1" applyBorder="1" applyAlignment="1" applyProtection="1">
      <alignment horizontal="center" vertical="center" wrapText="1"/>
    </xf>
    <xf numFmtId="0" fontId="80" fillId="27" borderId="16" xfId="0" applyFont="1" applyFill="1" applyBorder="1" applyAlignment="1" applyProtection="1">
      <alignment horizontal="center" vertical="center" wrapText="1"/>
    </xf>
    <xf numFmtId="0" fontId="80" fillId="43" borderId="10" xfId="0" applyFont="1" applyFill="1" applyBorder="1" applyAlignment="1" applyProtection="1">
      <alignment vertical="center"/>
      <protection locked="0"/>
    </xf>
    <xf numFmtId="49" fontId="42" fillId="43" borderId="15" xfId="0" applyNumberFormat="1" applyFont="1" applyFill="1" applyBorder="1" applyAlignment="1" applyProtection="1">
      <alignment vertical="center"/>
      <protection locked="0"/>
    </xf>
    <xf numFmtId="0" fontId="42" fillId="43" borderId="10" xfId="0" applyFont="1" applyFill="1" applyBorder="1" applyAlignment="1" applyProtection="1">
      <alignment horizontal="center"/>
      <protection locked="0"/>
    </xf>
    <xf numFmtId="0" fontId="39" fillId="43" borderId="0" xfId="0" applyFont="1" applyFill="1" applyProtection="1">
      <protection locked="0"/>
    </xf>
    <xf numFmtId="49" fontId="42" fillId="43" borderId="10" xfId="0" applyNumberFormat="1" applyFont="1" applyFill="1" applyBorder="1" applyAlignment="1" applyProtection="1">
      <alignment horizontal="center" vertical="top"/>
      <protection locked="0"/>
    </xf>
    <xf numFmtId="2" fontId="40" fillId="43" borderId="10" xfId="0" applyNumberFormat="1" applyFont="1" applyFill="1" applyBorder="1" applyAlignment="1" applyProtection="1">
      <alignment horizontal="center" vertical="top"/>
      <protection locked="0"/>
    </xf>
    <xf numFmtId="9" fontId="40" fillId="43" borderId="10" xfId="58" applyNumberFormat="1" applyFont="1" applyFill="1" applyBorder="1" applyAlignment="1" applyProtection="1">
      <alignment horizontal="center"/>
      <protection locked="0"/>
    </xf>
    <xf numFmtId="0" fontId="42" fillId="43" borderId="15" xfId="0" applyFont="1" applyFill="1" applyBorder="1" applyAlignment="1" applyProtection="1">
      <alignment horizontal="center" vertical="center"/>
      <protection locked="0"/>
    </xf>
    <xf numFmtId="0" fontId="42" fillId="43" borderId="22" xfId="0" applyFont="1" applyFill="1" applyBorder="1" applyAlignment="1" applyProtection="1">
      <alignment horizontal="center" vertical="center"/>
      <protection locked="0"/>
    </xf>
    <xf numFmtId="0" fontId="42" fillId="43" borderId="15" xfId="0" applyFont="1" applyFill="1" applyBorder="1" applyAlignment="1" applyProtection="1">
      <alignment vertical="center"/>
      <protection locked="0"/>
    </xf>
    <xf numFmtId="0" fontId="42" fillId="43" borderId="12" xfId="0" applyFont="1" applyFill="1" applyBorder="1" applyAlignment="1" applyProtection="1">
      <alignment vertical="center"/>
      <protection locked="0"/>
    </xf>
    <xf numFmtId="0" fontId="42" fillId="43" borderId="11" xfId="0" applyFont="1" applyFill="1" applyBorder="1" applyAlignment="1" applyProtection="1">
      <protection locked="0"/>
    </xf>
    <xf numFmtId="0" fontId="42" fillId="43" borderId="10" xfId="0" applyFont="1" applyFill="1" applyBorder="1" applyAlignment="1" applyProtection="1">
      <protection locked="0"/>
    </xf>
    <xf numFmtId="1" fontId="42" fillId="43" borderId="10" xfId="70" applyNumberFormat="1" applyFont="1" applyFill="1" applyBorder="1" applyAlignment="1" applyProtection="1">
      <alignment horizontal="center"/>
      <protection locked="0"/>
    </xf>
    <xf numFmtId="0" fontId="59" fillId="43" borderId="10" xfId="0" applyFont="1" applyFill="1" applyBorder="1" applyProtection="1"/>
    <xf numFmtId="0" fontId="42" fillId="43" borderId="10" xfId="0" applyFont="1" applyFill="1" applyBorder="1" applyProtection="1">
      <protection locked="0"/>
    </xf>
    <xf numFmtId="2" fontId="42" fillId="43" borderId="10" xfId="0" applyNumberFormat="1" applyFont="1" applyFill="1" applyBorder="1" applyAlignment="1" applyProtection="1">
      <alignment horizontal="center"/>
      <protection locked="0"/>
    </xf>
    <xf numFmtId="2" fontId="42" fillId="43" borderId="11" xfId="0" applyNumberFormat="1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Protection="1">
      <protection locked="0"/>
    </xf>
    <xf numFmtId="0" fontId="42" fillId="0" borderId="19" xfId="0" applyFont="1" applyFill="1" applyBorder="1" applyProtection="1">
      <protection locked="0"/>
    </xf>
    <xf numFmtId="0" fontId="42" fillId="43" borderId="18" xfId="0" applyFont="1" applyFill="1" applyBorder="1" applyProtection="1">
      <protection locked="0"/>
    </xf>
    <xf numFmtId="2" fontId="40" fillId="43" borderId="10" xfId="0" applyNumberFormat="1" applyFont="1" applyFill="1" applyBorder="1" applyAlignment="1" applyProtection="1">
      <alignment horizontal="center" vertical="center"/>
    </xf>
    <xf numFmtId="0" fontId="40" fillId="27" borderId="10" xfId="0" applyFont="1" applyFill="1" applyBorder="1" applyAlignment="1" applyProtection="1">
      <alignment horizontal="center" vertical="center"/>
    </xf>
    <xf numFmtId="49" fontId="59" fillId="43" borderId="15" xfId="0" applyNumberFormat="1" applyFont="1" applyFill="1" applyBorder="1" applyAlignment="1" applyProtection="1">
      <alignment vertical="top"/>
      <protection locked="0"/>
    </xf>
    <xf numFmtId="49" fontId="59" fillId="43" borderId="19" xfId="0" applyNumberFormat="1" applyFont="1" applyFill="1" applyBorder="1" applyAlignment="1" applyProtection="1">
      <alignment vertical="top"/>
      <protection locked="0"/>
    </xf>
    <xf numFmtId="49" fontId="59" fillId="43" borderId="12" xfId="0" applyNumberFormat="1" applyFont="1" applyFill="1" applyBorder="1" applyAlignment="1" applyProtection="1">
      <alignment vertical="top"/>
      <protection locked="0"/>
    </xf>
    <xf numFmtId="49" fontId="59" fillId="43" borderId="15" xfId="0" applyNumberFormat="1" applyFont="1" applyFill="1" applyBorder="1" applyAlignment="1" applyProtection="1">
      <alignment horizontal="left" vertical="top"/>
      <protection locked="0"/>
    </xf>
    <xf numFmtId="49" fontId="59" fillId="43" borderId="19" xfId="0" applyNumberFormat="1" applyFont="1" applyFill="1" applyBorder="1" applyAlignment="1" applyProtection="1">
      <alignment horizontal="left" vertical="top"/>
      <protection locked="0"/>
    </xf>
    <xf numFmtId="49" fontId="59" fillId="43" borderId="12" xfId="0" applyNumberFormat="1" applyFont="1" applyFill="1" applyBorder="1" applyAlignment="1" applyProtection="1">
      <alignment horizontal="left" vertical="top"/>
      <protection locked="0"/>
    </xf>
    <xf numFmtId="49" fontId="41" fillId="43" borderId="15" xfId="0" applyNumberFormat="1" applyFont="1" applyFill="1" applyBorder="1" applyAlignment="1" applyProtection="1">
      <alignment horizontal="left" vertical="top"/>
      <protection locked="0"/>
    </xf>
    <xf numFmtId="49" fontId="41" fillId="43" borderId="19" xfId="0" applyNumberFormat="1" applyFont="1" applyFill="1" applyBorder="1" applyAlignment="1" applyProtection="1">
      <alignment horizontal="left" vertical="top"/>
      <protection locked="0"/>
    </xf>
    <xf numFmtId="49" fontId="41" fillId="43" borderId="12" xfId="0" applyNumberFormat="1" applyFont="1" applyFill="1" applyBorder="1" applyAlignment="1" applyProtection="1">
      <alignment horizontal="left" vertical="top"/>
      <protection locked="0"/>
    </xf>
    <xf numFmtId="0" fontId="80" fillId="27" borderId="18" xfId="0" applyFont="1" applyFill="1" applyBorder="1" applyAlignment="1" applyProtection="1">
      <alignment horizontal="center" vertical="top"/>
    </xf>
    <xf numFmtId="0" fontId="80" fillId="27" borderId="11" xfId="0" applyFont="1" applyFill="1" applyBorder="1" applyAlignment="1" applyProtection="1">
      <alignment horizontal="center" vertical="top"/>
    </xf>
    <xf numFmtId="9" fontId="40" fillId="0" borderId="0" xfId="0" applyNumberFormat="1" applyFont="1" applyFill="1" applyBorder="1" applyAlignment="1" applyProtection="1">
      <alignment horizontal="center"/>
    </xf>
    <xf numFmtId="0" fontId="40" fillId="30" borderId="0" xfId="0" applyFont="1" applyFill="1" applyAlignment="1" applyProtection="1">
      <alignment horizontal="left"/>
    </xf>
    <xf numFmtId="0" fontId="39" fillId="0" borderId="0" xfId="0" applyFont="1" applyProtection="1">
      <protection locked="0"/>
    </xf>
    <xf numFmtId="0" fontId="40" fillId="27" borderId="15" xfId="0" applyFont="1" applyFill="1" applyBorder="1" applyAlignment="1" applyProtection="1">
      <alignment horizontal="center" vertical="center"/>
    </xf>
    <xf numFmtId="0" fontId="39" fillId="43" borderId="15" xfId="0" applyFont="1" applyFill="1" applyBorder="1" applyAlignment="1" applyProtection="1">
      <alignment horizontal="center"/>
      <protection locked="0"/>
    </xf>
    <xf numFmtId="0" fontId="39" fillId="43" borderId="12" xfId="0" applyFont="1" applyFill="1" applyBorder="1" applyAlignment="1" applyProtection="1">
      <alignment horizontal="center"/>
      <protection locked="0"/>
    </xf>
    <xf numFmtId="0" fontId="41" fillId="0" borderId="0" xfId="0" applyFont="1" applyProtection="1"/>
    <xf numFmtId="0" fontId="39" fillId="43" borderId="19" xfId="0" applyFont="1" applyFill="1" applyBorder="1" applyAlignment="1" applyProtection="1">
      <alignment horizontal="center"/>
      <protection locked="0"/>
    </xf>
    <xf numFmtId="0" fontId="39" fillId="43" borderId="15" xfId="0" applyFont="1" applyFill="1" applyBorder="1" applyProtection="1">
      <protection locked="0"/>
    </xf>
    <xf numFmtId="0" fontId="39" fillId="43" borderId="12" xfId="0" applyFont="1" applyFill="1" applyBorder="1" applyProtection="1">
      <protection locked="0"/>
    </xf>
    <xf numFmtId="49" fontId="41" fillId="43" borderId="15" xfId="0" applyNumberFormat="1" applyFont="1" applyFill="1" applyBorder="1" applyAlignment="1" applyProtection="1">
      <alignment vertical="top"/>
      <protection locked="0"/>
    </xf>
    <xf numFmtId="49" fontId="41" fillId="43" borderId="19" xfId="0" applyNumberFormat="1" applyFont="1" applyFill="1" applyBorder="1" applyAlignment="1" applyProtection="1">
      <alignment vertical="top"/>
      <protection locked="0"/>
    </xf>
    <xf numFmtId="49" fontId="41" fillId="43" borderId="12" xfId="0" applyNumberFormat="1" applyFont="1" applyFill="1" applyBorder="1" applyAlignment="1" applyProtection="1">
      <alignment vertical="top"/>
      <protection locked="0"/>
    </xf>
    <xf numFmtId="0" fontId="57" fillId="27" borderId="10" xfId="0" applyFont="1" applyFill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/>
    </xf>
    <xf numFmtId="0" fontId="57" fillId="27" borderId="16" xfId="0" applyFont="1" applyFill="1" applyBorder="1" applyAlignment="1" applyProtection="1">
      <alignment horizontal="center" vertical="center"/>
    </xf>
    <xf numFmtId="0" fontId="57" fillId="27" borderId="17" xfId="0" applyFont="1" applyFill="1" applyBorder="1" applyAlignment="1" applyProtection="1">
      <alignment horizontal="center" vertical="center"/>
    </xf>
    <xf numFmtId="0" fontId="57" fillId="27" borderId="22" xfId="0" applyFont="1" applyFill="1" applyBorder="1" applyAlignment="1" applyProtection="1">
      <alignment horizontal="center" vertical="center"/>
    </xf>
    <xf numFmtId="0" fontId="57" fillId="27" borderId="13" xfId="0" applyFont="1" applyFill="1" applyBorder="1" applyAlignment="1" applyProtection="1">
      <alignment horizontal="center" vertical="center"/>
    </xf>
    <xf numFmtId="0" fontId="39" fillId="0" borderId="0" xfId="0" applyFont="1" applyProtection="1"/>
    <xf numFmtId="0" fontId="40" fillId="27" borderId="16" xfId="0" applyFont="1" applyFill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horizontal="left" vertical="top"/>
    </xf>
    <xf numFmtId="0" fontId="42" fillId="0" borderId="12" xfId="0" applyFont="1" applyBorder="1" applyAlignment="1" applyProtection="1">
      <alignment horizontal="left" vertical="top"/>
    </xf>
    <xf numFmtId="0" fontId="40" fillId="27" borderId="16" xfId="0" applyFont="1" applyFill="1" applyBorder="1" applyAlignment="1" applyProtection="1">
      <alignment horizontal="center" vertical="center"/>
    </xf>
    <xf numFmtId="49" fontId="42" fillId="43" borderId="15" xfId="0" applyNumberFormat="1" applyFont="1" applyFill="1" applyBorder="1" applyAlignment="1" applyProtection="1">
      <alignment horizontal="left" vertical="top"/>
      <protection locked="0"/>
    </xf>
    <xf numFmtId="49" fontId="42" fillId="43" borderId="19" xfId="0" applyNumberFormat="1" applyFont="1" applyFill="1" applyBorder="1" applyAlignment="1" applyProtection="1">
      <alignment horizontal="left" vertical="top"/>
      <protection locked="0"/>
    </xf>
    <xf numFmtId="49" fontId="42" fillId="43" borderId="12" xfId="0" applyNumberFormat="1" applyFont="1" applyFill="1" applyBorder="1" applyAlignment="1" applyProtection="1">
      <alignment horizontal="left" vertical="top"/>
      <protection locked="0"/>
    </xf>
    <xf numFmtId="0" fontId="57" fillId="27" borderId="20" xfId="0" applyFont="1" applyFill="1" applyBorder="1" applyAlignment="1" applyProtection="1">
      <alignment horizontal="center" vertical="center"/>
    </xf>
    <xf numFmtId="0" fontId="57" fillId="27" borderId="14" xfId="0" applyFont="1" applyFill="1" applyBorder="1" applyAlignment="1" applyProtection="1">
      <alignment horizontal="center" vertical="center"/>
    </xf>
    <xf numFmtId="0" fontId="66" fillId="0" borderId="0" xfId="0" applyFont="1" applyFill="1" applyAlignment="1" applyProtection="1">
      <alignment horizontal="center"/>
    </xf>
    <xf numFmtId="0" fontId="57" fillId="27" borderId="18" xfId="0" applyFont="1" applyFill="1" applyBorder="1" applyAlignment="1" applyProtection="1">
      <alignment horizontal="center" vertical="top"/>
    </xf>
    <xf numFmtId="0" fontId="57" fillId="27" borderId="16" xfId="0" applyFont="1" applyFill="1" applyBorder="1" applyAlignment="1" applyProtection="1">
      <alignment horizontal="center" vertical="top"/>
    </xf>
    <xf numFmtId="0" fontId="57" fillId="27" borderId="17" xfId="0" applyFont="1" applyFill="1" applyBorder="1" applyAlignment="1" applyProtection="1">
      <alignment horizontal="center" vertical="top"/>
    </xf>
    <xf numFmtId="0" fontId="57" fillId="27" borderId="22" xfId="0" applyFont="1" applyFill="1" applyBorder="1" applyAlignment="1" applyProtection="1">
      <alignment horizontal="center" vertical="top"/>
    </xf>
    <xf numFmtId="0" fontId="57" fillId="27" borderId="13" xfId="0" applyFont="1" applyFill="1" applyBorder="1" applyAlignment="1" applyProtection="1">
      <alignment horizontal="center" vertical="top"/>
    </xf>
    <xf numFmtId="0" fontId="69" fillId="0" borderId="0" xfId="0" applyFont="1" applyAlignment="1" applyProtection="1">
      <alignment horizontal="left" vertical="center"/>
    </xf>
    <xf numFmtId="0" fontId="57" fillId="27" borderId="12" xfId="0" applyFont="1" applyFill="1" applyBorder="1" applyAlignment="1" applyProtection="1">
      <alignment horizontal="center" vertical="center" wrapText="1"/>
    </xf>
    <xf numFmtId="0" fontId="61" fillId="0" borderId="0" xfId="87" applyFont="1" applyBorder="1" applyAlignment="1" applyProtection="1">
      <alignment horizontal="center" vertical="center" wrapText="1"/>
    </xf>
    <xf numFmtId="0" fontId="59" fillId="0" borderId="15" xfId="70" applyFont="1" applyBorder="1" applyAlignment="1" applyProtection="1">
      <alignment horizontal="left" wrapText="1"/>
    </xf>
    <xf numFmtId="0" fontId="59" fillId="0" borderId="19" xfId="70" applyFont="1" applyBorder="1" applyAlignment="1" applyProtection="1">
      <alignment horizontal="left" wrapText="1"/>
    </xf>
    <xf numFmtId="0" fontId="59" fillId="0" borderId="12" xfId="70" applyFont="1" applyBorder="1" applyAlignment="1" applyProtection="1">
      <alignment horizontal="left" wrapText="1"/>
    </xf>
    <xf numFmtId="0" fontId="66" fillId="27" borderId="10" xfId="0" applyFont="1" applyFill="1" applyBorder="1" applyAlignment="1" applyProtection="1">
      <alignment horizontal="center" vertical="center"/>
    </xf>
    <xf numFmtId="0" fontId="66" fillId="27" borderId="10" xfId="0" applyFont="1" applyFill="1" applyBorder="1" applyAlignment="1" applyProtection="1">
      <alignment horizontal="center" wrapText="1"/>
    </xf>
    <xf numFmtId="0" fontId="39" fillId="43" borderId="15" xfId="0" applyFont="1" applyFill="1" applyBorder="1" applyAlignment="1" applyProtection="1">
      <alignment horizontal="center"/>
      <protection locked="0"/>
    </xf>
    <xf numFmtId="0" fontId="39" fillId="43" borderId="19" xfId="0" applyFont="1" applyFill="1" applyBorder="1" applyAlignment="1" applyProtection="1">
      <alignment horizontal="center"/>
      <protection locked="0"/>
    </xf>
    <xf numFmtId="0" fontId="39" fillId="43" borderId="12" xfId="0" applyFont="1" applyFill="1" applyBorder="1" applyAlignment="1" applyProtection="1">
      <alignment horizontal="center"/>
      <protection locked="0"/>
    </xf>
    <xf numFmtId="0" fontId="39" fillId="43" borderId="15" xfId="0" applyFont="1" applyFill="1" applyBorder="1" applyProtection="1">
      <protection locked="0"/>
    </xf>
    <xf numFmtId="0" fontId="39" fillId="43" borderId="12" xfId="0" applyFont="1" applyFill="1" applyBorder="1" applyProtection="1">
      <protection locked="0"/>
    </xf>
    <xf numFmtId="49" fontId="42" fillId="43" borderId="15" xfId="0" applyNumberFormat="1" applyFont="1" applyFill="1" applyBorder="1" applyAlignment="1" applyProtection="1">
      <alignment horizontal="left" vertical="center"/>
      <protection locked="0"/>
    </xf>
    <xf numFmtId="49" fontId="42" fillId="43" borderId="19" xfId="0" applyNumberFormat="1" applyFont="1" applyFill="1" applyBorder="1" applyAlignment="1" applyProtection="1">
      <alignment horizontal="left" vertical="center"/>
      <protection locked="0"/>
    </xf>
    <xf numFmtId="49" fontId="42" fillId="43" borderId="12" xfId="0" applyNumberFormat="1" applyFont="1" applyFill="1" applyBorder="1" applyAlignment="1" applyProtection="1">
      <alignment horizontal="left" vertical="center"/>
      <protection locked="0"/>
    </xf>
    <xf numFmtId="0" fontId="59" fillId="43" borderId="15" xfId="0" applyFont="1" applyFill="1" applyBorder="1" applyAlignment="1" applyProtection="1">
      <alignment horizontal="left" vertical="center"/>
      <protection locked="0"/>
    </xf>
    <xf numFmtId="0" fontId="59" fillId="43" borderId="19" xfId="0" applyFont="1" applyFill="1" applyBorder="1" applyAlignment="1" applyProtection="1">
      <alignment horizontal="left" vertical="center"/>
      <protection locked="0"/>
    </xf>
    <xf numFmtId="0" fontId="59" fillId="43" borderId="12" xfId="0" applyFont="1" applyFill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left"/>
    </xf>
    <xf numFmtId="0" fontId="59" fillId="0" borderId="19" xfId="0" applyFont="1" applyBorder="1" applyAlignment="1" applyProtection="1">
      <alignment horizontal="left"/>
    </xf>
    <xf numFmtId="0" fontId="59" fillId="0" borderId="12" xfId="0" applyFont="1" applyBorder="1" applyAlignment="1" applyProtection="1">
      <alignment horizontal="left"/>
    </xf>
    <xf numFmtId="0" fontId="80" fillId="43" borderId="18" xfId="0" applyFont="1" applyFill="1" applyBorder="1" applyAlignment="1" applyProtection="1">
      <alignment horizontal="center" vertical="center"/>
      <protection locked="0"/>
    </xf>
    <xf numFmtId="0" fontId="80" fillId="43" borderId="24" xfId="0" applyFont="1" applyFill="1" applyBorder="1" applyAlignment="1" applyProtection="1">
      <alignment horizontal="center" vertical="center"/>
      <protection locked="0"/>
    </xf>
    <xf numFmtId="0" fontId="80" fillId="43" borderId="11" xfId="0" applyFont="1" applyFill="1" applyBorder="1" applyAlignment="1" applyProtection="1">
      <alignment horizontal="center" vertical="center"/>
      <protection locked="0"/>
    </xf>
    <xf numFmtId="49" fontId="66" fillId="41" borderId="0" xfId="0" applyNumberFormat="1" applyFont="1" applyFill="1" applyBorder="1" applyAlignment="1" applyProtection="1">
      <alignment horizontal="left" vertical="top"/>
      <protection locked="0"/>
    </xf>
    <xf numFmtId="49" fontId="42" fillId="43" borderId="18" xfId="0" applyNumberFormat="1" applyFont="1" applyFill="1" applyBorder="1" applyAlignment="1" applyProtection="1">
      <alignment horizontal="center" vertical="center"/>
      <protection locked="0"/>
    </xf>
    <xf numFmtId="49" fontId="42" fillId="43" borderId="24" xfId="0" applyNumberFormat="1" applyFont="1" applyFill="1" applyBorder="1" applyAlignment="1" applyProtection="1">
      <alignment horizontal="center" vertical="center"/>
      <protection locked="0"/>
    </xf>
    <xf numFmtId="49" fontId="42" fillId="43" borderId="11" xfId="0" applyNumberFormat="1" applyFont="1" applyFill="1" applyBorder="1" applyAlignment="1" applyProtection="1">
      <alignment horizontal="center" vertical="center"/>
      <protection locked="0"/>
    </xf>
    <xf numFmtId="9" fontId="40" fillId="0" borderId="0" xfId="0" applyNumberFormat="1" applyFont="1" applyFill="1" applyBorder="1" applyAlignment="1" applyProtection="1">
      <alignment horizontal="center"/>
    </xf>
    <xf numFmtId="0" fontId="40" fillId="0" borderId="0" xfId="0" applyFont="1" applyFill="1" applyAlignment="1" applyProtection="1">
      <alignment horizontal="right"/>
    </xf>
    <xf numFmtId="9" fontId="40" fillId="0" borderId="14" xfId="0" applyNumberFormat="1" applyFont="1" applyFill="1" applyBorder="1" applyAlignment="1" applyProtection="1">
      <alignment horizontal="center"/>
    </xf>
    <xf numFmtId="0" fontId="59" fillId="0" borderId="15" xfId="0" applyFont="1" applyFill="1" applyBorder="1" applyAlignment="1" applyProtection="1"/>
    <xf numFmtId="0" fontId="59" fillId="0" borderId="19" xfId="0" applyFont="1" applyFill="1" applyBorder="1" applyAlignment="1" applyProtection="1"/>
    <xf numFmtId="0" fontId="59" fillId="0" borderId="12" xfId="0" applyFont="1" applyFill="1" applyBorder="1" applyAlignment="1" applyProtection="1"/>
    <xf numFmtId="0" fontId="59" fillId="0" borderId="15" xfId="0" applyFont="1" applyBorder="1" applyAlignment="1" applyProtection="1">
      <alignment horizontal="left" shrinkToFit="1"/>
    </xf>
    <xf numFmtId="0" fontId="59" fillId="0" borderId="19" xfId="0" applyFont="1" applyBorder="1" applyAlignment="1" applyProtection="1">
      <alignment horizontal="left" shrinkToFit="1"/>
    </xf>
    <xf numFmtId="0" fontId="59" fillId="0" borderId="12" xfId="0" applyFont="1" applyBorder="1" applyAlignment="1" applyProtection="1">
      <alignment horizontal="left" shrinkToFit="1"/>
    </xf>
    <xf numFmtId="0" fontId="59" fillId="0" borderId="15" xfId="0" applyFont="1" applyBorder="1" applyAlignment="1" applyProtection="1">
      <alignment horizontal="left" wrapText="1"/>
    </xf>
    <xf numFmtId="0" fontId="59" fillId="0" borderId="19" xfId="0" applyFont="1" applyBorder="1" applyAlignment="1" applyProtection="1">
      <alignment horizontal="left" wrapText="1"/>
    </xf>
    <xf numFmtId="0" fontId="59" fillId="0" borderId="12" xfId="0" applyFont="1" applyBorder="1" applyAlignment="1" applyProtection="1">
      <alignment horizontal="left" wrapText="1"/>
    </xf>
    <xf numFmtId="0" fontId="57" fillId="27" borderId="15" xfId="0" applyFont="1" applyFill="1" applyBorder="1" applyAlignment="1" applyProtection="1">
      <alignment horizontal="center" vertical="center" wrapText="1"/>
    </xf>
    <xf numFmtId="0" fontId="57" fillId="27" borderId="12" xfId="0" applyFont="1" applyFill="1" applyBorder="1" applyAlignment="1" applyProtection="1">
      <alignment horizontal="center" vertical="center" wrapText="1"/>
    </xf>
    <xf numFmtId="0" fontId="57" fillId="27" borderId="19" xfId="0" applyFont="1" applyFill="1" applyBorder="1" applyAlignment="1" applyProtection="1">
      <alignment horizontal="center" vertical="center" wrapText="1"/>
    </xf>
    <xf numFmtId="0" fontId="57" fillId="27" borderId="15" xfId="0" applyFont="1" applyFill="1" applyBorder="1" applyAlignment="1" applyProtection="1">
      <alignment horizontal="center" vertical="center"/>
    </xf>
    <xf numFmtId="0" fontId="57" fillId="27" borderId="19" xfId="0" applyFont="1" applyFill="1" applyBorder="1" applyAlignment="1" applyProtection="1">
      <alignment horizontal="center" vertical="center"/>
    </xf>
    <xf numFmtId="0" fontId="57" fillId="27" borderId="12" xfId="0" applyFont="1" applyFill="1" applyBorder="1" applyAlignment="1" applyProtection="1">
      <alignment horizontal="center" vertical="center"/>
    </xf>
    <xf numFmtId="0" fontId="57" fillId="27" borderId="10" xfId="0" applyFont="1" applyFill="1" applyBorder="1" applyAlignment="1" applyProtection="1">
      <alignment horizontal="center" vertical="center"/>
    </xf>
    <xf numFmtId="0" fontId="40" fillId="27" borderId="10" xfId="0" applyFont="1" applyFill="1" applyBorder="1" applyAlignment="1" applyProtection="1">
      <alignment horizontal="center" vertical="center"/>
    </xf>
    <xf numFmtId="0" fontId="41" fillId="43" borderId="10" xfId="0" applyFont="1" applyFill="1" applyBorder="1" applyAlignment="1" applyProtection="1">
      <alignment horizontal="left" vertical="top"/>
      <protection locked="0"/>
    </xf>
    <xf numFmtId="49" fontId="41" fillId="43" borderId="19" xfId="0" applyNumberFormat="1" applyFont="1" applyFill="1" applyBorder="1" applyAlignment="1" applyProtection="1">
      <alignment horizontal="center" vertical="top"/>
      <protection locked="0"/>
    </xf>
    <xf numFmtId="49" fontId="41" fillId="43" borderId="12" xfId="0" applyNumberFormat="1" applyFont="1" applyFill="1" applyBorder="1" applyAlignment="1" applyProtection="1">
      <alignment horizontal="center" vertical="top"/>
      <protection locked="0"/>
    </xf>
    <xf numFmtId="0" fontId="39" fillId="0" borderId="0" xfId="0" applyFont="1" applyProtection="1">
      <protection locked="0"/>
    </xf>
    <xf numFmtId="0" fontId="40" fillId="27" borderId="15" xfId="0" applyFont="1" applyFill="1" applyBorder="1" applyAlignment="1" applyProtection="1">
      <alignment horizontal="center" vertical="center"/>
    </xf>
    <xf numFmtId="0" fontId="40" fillId="27" borderId="19" xfId="0" applyFont="1" applyFill="1" applyBorder="1" applyAlignment="1" applyProtection="1">
      <alignment horizontal="center" vertical="center"/>
    </xf>
    <xf numFmtId="0" fontId="40" fillId="27" borderId="12" xfId="0" applyFont="1" applyFill="1" applyBorder="1" applyAlignment="1" applyProtection="1">
      <alignment horizontal="center" vertical="center"/>
    </xf>
    <xf numFmtId="0" fontId="39" fillId="43" borderId="10" xfId="0" applyFont="1" applyFill="1" applyBorder="1" applyProtection="1">
      <protection locked="0"/>
    </xf>
    <xf numFmtId="49" fontId="41" fillId="43" borderId="15" xfId="0" applyNumberFormat="1" applyFont="1" applyFill="1" applyBorder="1" applyAlignment="1" applyProtection="1">
      <alignment vertical="top"/>
      <protection locked="0"/>
    </xf>
    <xf numFmtId="49" fontId="41" fillId="43" borderId="19" xfId="0" applyNumberFormat="1" applyFont="1" applyFill="1" applyBorder="1" applyAlignment="1" applyProtection="1">
      <alignment vertical="top"/>
      <protection locked="0"/>
    </xf>
    <xf numFmtId="49" fontId="41" fillId="43" borderId="12" xfId="0" applyNumberFormat="1" applyFont="1" applyFill="1" applyBorder="1" applyAlignment="1" applyProtection="1">
      <alignment vertical="top"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center"/>
      <protection locked="0"/>
    </xf>
    <xf numFmtId="49" fontId="59" fillId="43" borderId="15" xfId="0" applyNumberFormat="1" applyFont="1" applyFill="1" applyBorder="1" applyAlignment="1" applyProtection="1">
      <alignment horizontal="left" vertical="top"/>
      <protection locked="0"/>
    </xf>
    <xf numFmtId="49" fontId="59" fillId="43" borderId="19" xfId="0" applyNumberFormat="1" applyFont="1" applyFill="1" applyBorder="1" applyAlignment="1" applyProtection="1">
      <alignment horizontal="left" vertical="top"/>
      <protection locked="0"/>
    </xf>
    <xf numFmtId="49" fontId="59" fillId="43" borderId="12" xfId="0" applyNumberFormat="1" applyFont="1" applyFill="1" applyBorder="1" applyAlignment="1" applyProtection="1">
      <alignment horizontal="left" vertical="top"/>
      <protection locked="0"/>
    </xf>
    <xf numFmtId="0" fontId="80" fillId="27" borderId="16" xfId="70" applyFont="1" applyFill="1" applyBorder="1" applyAlignment="1" applyProtection="1">
      <alignment horizontal="center" vertical="center"/>
    </xf>
    <xf numFmtId="0" fontId="80" fillId="27" borderId="20" xfId="70" applyFont="1" applyFill="1" applyBorder="1" applyAlignment="1" applyProtection="1">
      <alignment horizontal="center" vertical="center"/>
    </xf>
    <xf numFmtId="0" fontId="80" fillId="27" borderId="17" xfId="70" applyFont="1" applyFill="1" applyBorder="1" applyAlignment="1" applyProtection="1">
      <alignment horizontal="center" vertical="center"/>
    </xf>
    <xf numFmtId="0" fontId="80" fillId="27" borderId="22" xfId="70" applyFont="1" applyFill="1" applyBorder="1" applyAlignment="1" applyProtection="1">
      <alignment horizontal="center" vertical="center"/>
    </xf>
    <xf numFmtId="0" fontId="80" fillId="27" borderId="14" xfId="70" applyFont="1" applyFill="1" applyBorder="1" applyAlignment="1" applyProtection="1">
      <alignment horizontal="center" vertical="center"/>
    </xf>
    <xf numFmtId="0" fontId="80" fillId="27" borderId="13" xfId="70" applyFont="1" applyFill="1" applyBorder="1" applyAlignment="1" applyProtection="1">
      <alignment horizontal="center" vertical="center"/>
    </xf>
    <xf numFmtId="0" fontId="88" fillId="32" borderId="15" xfId="0" applyFont="1" applyFill="1" applyBorder="1" applyAlignment="1" applyProtection="1">
      <alignment horizontal="left"/>
    </xf>
    <xf numFmtId="0" fontId="88" fillId="32" borderId="12" xfId="0" applyFont="1" applyFill="1" applyBorder="1" applyAlignment="1" applyProtection="1">
      <alignment horizontal="left"/>
    </xf>
    <xf numFmtId="0" fontId="40" fillId="27" borderId="15" xfId="0" applyFont="1" applyFill="1" applyBorder="1" applyAlignment="1" applyProtection="1">
      <alignment horizontal="center" vertical="center" wrapText="1"/>
    </xf>
    <xf numFmtId="0" fontId="40" fillId="27" borderId="19" xfId="0" applyFont="1" applyFill="1" applyBorder="1" applyAlignment="1" applyProtection="1">
      <alignment horizontal="center" vertical="center" wrapText="1"/>
    </xf>
    <xf numFmtId="0" fontId="40" fillId="27" borderId="12" xfId="0" applyFont="1" applyFill="1" applyBorder="1" applyAlignment="1" applyProtection="1">
      <alignment horizontal="center" vertical="center" wrapText="1"/>
    </xf>
    <xf numFmtId="49" fontId="59" fillId="43" borderId="15" xfId="0" applyNumberFormat="1" applyFont="1" applyFill="1" applyBorder="1" applyAlignment="1" applyProtection="1">
      <alignment vertical="top"/>
      <protection locked="0"/>
    </xf>
    <xf numFmtId="49" fontId="59" fillId="43" borderId="12" xfId="0" applyNumberFormat="1" applyFont="1" applyFill="1" applyBorder="1" applyAlignment="1" applyProtection="1">
      <alignment vertical="top"/>
      <protection locked="0"/>
    </xf>
    <xf numFmtId="0" fontId="57" fillId="43" borderId="15" xfId="0" applyFont="1" applyFill="1" applyBorder="1" applyAlignment="1" applyProtection="1">
      <alignment horizontal="center" vertical="center"/>
      <protection locked="0"/>
    </xf>
    <xf numFmtId="0" fontId="57" fillId="43" borderId="19" xfId="0" applyFont="1" applyFill="1" applyBorder="1" applyAlignment="1" applyProtection="1">
      <alignment horizontal="center" vertical="center"/>
      <protection locked="0"/>
    </xf>
    <xf numFmtId="0" fontId="57" fillId="43" borderId="12" xfId="0" applyFont="1" applyFill="1" applyBorder="1" applyAlignment="1" applyProtection="1">
      <alignment horizontal="center" vertical="center"/>
      <protection locked="0"/>
    </xf>
    <xf numFmtId="49" fontId="41" fillId="43" borderId="10" xfId="0" applyNumberFormat="1" applyFont="1" applyFill="1" applyBorder="1" applyAlignment="1" applyProtection="1">
      <alignment horizontal="left" vertical="top"/>
      <protection locked="0"/>
    </xf>
    <xf numFmtId="49" fontId="41" fillId="43" borderId="10" xfId="0" applyNumberFormat="1" applyFont="1" applyFill="1" applyBorder="1" applyAlignment="1" applyProtection="1">
      <alignment vertical="top"/>
      <protection locked="0"/>
    </xf>
    <xf numFmtId="0" fontId="56" fillId="26" borderId="15" xfId="0" applyFont="1" applyFill="1" applyBorder="1" applyAlignment="1" applyProtection="1">
      <alignment horizontal="left"/>
    </xf>
    <xf numFmtId="0" fontId="56" fillId="26" borderId="12" xfId="0" applyFont="1" applyFill="1" applyBorder="1" applyAlignment="1" applyProtection="1">
      <alignment horizontal="left"/>
    </xf>
    <xf numFmtId="49" fontId="41" fillId="43" borderId="15" xfId="0" applyNumberFormat="1" applyFont="1" applyFill="1" applyBorder="1" applyAlignment="1" applyProtection="1">
      <alignment horizontal="left" vertical="top"/>
      <protection locked="0"/>
    </xf>
    <xf numFmtId="49" fontId="41" fillId="43" borderId="19" xfId="0" applyNumberFormat="1" applyFont="1" applyFill="1" applyBorder="1" applyAlignment="1" applyProtection="1">
      <alignment horizontal="left" vertical="top"/>
      <protection locked="0"/>
    </xf>
    <xf numFmtId="49" fontId="41" fillId="43" borderId="12" xfId="0" applyNumberFormat="1" applyFont="1" applyFill="1" applyBorder="1" applyAlignment="1" applyProtection="1">
      <alignment horizontal="left" vertical="top"/>
      <protection locked="0"/>
    </xf>
    <xf numFmtId="49" fontId="59" fillId="43" borderId="19" xfId="0" applyNumberFormat="1" applyFont="1" applyFill="1" applyBorder="1" applyAlignment="1" applyProtection="1">
      <alignment vertical="top"/>
      <protection locked="0"/>
    </xf>
    <xf numFmtId="0" fontId="40" fillId="27" borderId="16" xfId="0" applyFont="1" applyFill="1" applyBorder="1" applyAlignment="1" applyProtection="1">
      <alignment horizontal="center" vertical="center"/>
    </xf>
    <xf numFmtId="0" fontId="40" fillId="27" borderId="20" xfId="0" applyFont="1" applyFill="1" applyBorder="1" applyAlignment="1" applyProtection="1">
      <alignment horizontal="center" vertical="center"/>
    </xf>
    <xf numFmtId="0" fontId="40" fillId="27" borderId="17" xfId="0" applyFont="1" applyFill="1" applyBorder="1" applyAlignment="1" applyProtection="1">
      <alignment horizontal="center" vertical="center"/>
    </xf>
    <xf numFmtId="0" fontId="57" fillId="27" borderId="18" xfId="0" applyFont="1" applyFill="1" applyBorder="1" applyAlignment="1" applyProtection="1">
      <alignment horizontal="center" vertical="top"/>
    </xf>
    <xf numFmtId="0" fontId="59" fillId="27" borderId="11" xfId="0" applyFont="1" applyFill="1" applyBorder="1" applyAlignment="1" applyProtection="1">
      <alignment vertical="top"/>
    </xf>
    <xf numFmtId="0" fontId="57" fillId="27" borderId="16" xfId="0" applyFont="1" applyFill="1" applyBorder="1" applyAlignment="1" applyProtection="1">
      <alignment horizontal="center" vertical="top"/>
    </xf>
    <xf numFmtId="0" fontId="57" fillId="27" borderId="17" xfId="0" applyFont="1" applyFill="1" applyBorder="1" applyAlignment="1" applyProtection="1">
      <alignment horizontal="center" vertical="top"/>
    </xf>
    <xf numFmtId="0" fontId="57" fillId="27" borderId="22" xfId="0" applyFont="1" applyFill="1" applyBorder="1" applyAlignment="1" applyProtection="1">
      <alignment horizontal="center" vertical="top"/>
    </xf>
    <xf numFmtId="0" fontId="57" fillId="27" borderId="13" xfId="0" applyFont="1" applyFill="1" applyBorder="1" applyAlignment="1" applyProtection="1">
      <alignment horizontal="center" vertical="top"/>
    </xf>
    <xf numFmtId="0" fontId="42" fillId="43" borderId="18" xfId="0" applyFont="1" applyFill="1" applyBorder="1" applyAlignment="1" applyProtection="1">
      <alignment vertical="center"/>
      <protection locked="0"/>
    </xf>
    <xf numFmtId="0" fontId="39" fillId="43" borderId="24" xfId="0" applyFont="1" applyFill="1" applyBorder="1" applyAlignment="1" applyProtection="1">
      <alignment vertical="center"/>
      <protection locked="0"/>
    </xf>
    <xf numFmtId="0" fontId="39" fillId="43" borderId="11" xfId="0" applyFont="1" applyFill="1" applyBorder="1" applyAlignment="1" applyProtection="1">
      <alignment vertical="center"/>
      <protection locked="0"/>
    </xf>
    <xf numFmtId="49" fontId="42" fillId="43" borderId="18" xfId="0" applyNumberFormat="1" applyFont="1" applyFill="1" applyBorder="1" applyAlignment="1" applyProtection="1">
      <alignment vertical="center"/>
      <protection locked="0"/>
    </xf>
    <xf numFmtId="0" fontId="57" fillId="27" borderId="16" xfId="0" applyFont="1" applyFill="1" applyBorder="1" applyAlignment="1" applyProtection="1">
      <alignment horizontal="center" vertical="center"/>
    </xf>
    <xf numFmtId="0" fontId="57" fillId="27" borderId="17" xfId="0" applyFont="1" applyFill="1" applyBorder="1" applyAlignment="1" applyProtection="1">
      <alignment horizontal="center" vertical="center"/>
    </xf>
    <xf numFmtId="0" fontId="42" fillId="0" borderId="16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57" fillId="27" borderId="10" xfId="0" applyFont="1" applyFill="1" applyBorder="1" applyAlignment="1" applyProtection="1">
      <alignment horizontal="center" vertical="top"/>
    </xf>
    <xf numFmtId="49" fontId="64" fillId="0" borderId="20" xfId="0" applyNumberFormat="1" applyFont="1" applyFill="1" applyBorder="1" applyAlignment="1" applyProtection="1">
      <alignment horizontal="left" vertical="top"/>
      <protection locked="0"/>
    </xf>
    <xf numFmtId="0" fontId="40" fillId="43" borderId="15" xfId="0" applyFont="1" applyFill="1" applyBorder="1" applyAlignment="1" applyProtection="1">
      <alignment horizontal="left"/>
      <protection locked="0"/>
    </xf>
    <xf numFmtId="0" fontId="40" fillId="43" borderId="19" xfId="0" applyFont="1" applyFill="1" applyBorder="1" applyAlignment="1" applyProtection="1">
      <alignment horizontal="left"/>
      <protection locked="0"/>
    </xf>
    <xf numFmtId="0" fontId="40" fillId="43" borderId="12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center" vertical="center"/>
    </xf>
    <xf numFmtId="49" fontId="42" fillId="43" borderId="24" xfId="0" applyNumberFormat="1" applyFont="1" applyFill="1" applyBorder="1" applyAlignment="1" applyProtection="1">
      <alignment vertical="center"/>
      <protection locked="0"/>
    </xf>
    <xf numFmtId="49" fontId="42" fillId="43" borderId="11" xfId="0" applyNumberFormat="1" applyFont="1" applyFill="1" applyBorder="1" applyAlignment="1" applyProtection="1">
      <alignment vertical="center"/>
      <protection locked="0"/>
    </xf>
    <xf numFmtId="0" fontId="42" fillId="43" borderId="24" xfId="0" applyFont="1" applyFill="1" applyBorder="1" applyAlignment="1" applyProtection="1">
      <alignment vertical="center"/>
      <protection locked="0"/>
    </xf>
    <xf numFmtId="0" fontId="42" fillId="43" borderId="11" xfId="0" applyFont="1" applyFill="1" applyBorder="1" applyAlignment="1" applyProtection="1">
      <alignment vertical="center"/>
      <protection locked="0"/>
    </xf>
    <xf numFmtId="0" fontId="57" fillId="0" borderId="0" xfId="0" applyFont="1" applyAlignment="1" applyProtection="1">
      <alignment horizontal="center"/>
    </xf>
    <xf numFmtId="0" fontId="65" fillId="0" borderId="0" xfId="0" applyFont="1" applyAlignment="1" applyProtection="1">
      <alignment horizontal="center"/>
    </xf>
    <xf numFmtId="2" fontId="40" fillId="43" borderId="15" xfId="0" applyNumberFormat="1" applyFont="1" applyFill="1" applyBorder="1" applyAlignment="1" applyProtection="1">
      <alignment horizontal="left"/>
      <protection locked="0"/>
    </xf>
    <xf numFmtId="2" fontId="40" fillId="43" borderId="19" xfId="0" applyNumberFormat="1" applyFont="1" applyFill="1" applyBorder="1" applyAlignment="1" applyProtection="1">
      <alignment horizontal="left"/>
      <protection locked="0"/>
    </xf>
    <xf numFmtId="2" fontId="40" fillId="43" borderId="12" xfId="0" applyNumberFormat="1" applyFont="1" applyFill="1" applyBorder="1" applyAlignment="1" applyProtection="1">
      <alignment horizontal="left"/>
      <protection locked="0"/>
    </xf>
    <xf numFmtId="2" fontId="40" fillId="43" borderId="15" xfId="46" applyNumberFormat="1" applyFont="1" applyFill="1" applyBorder="1" applyAlignment="1" applyProtection="1">
      <alignment horizontal="left"/>
      <protection locked="0"/>
    </xf>
    <xf numFmtId="2" fontId="40" fillId="43" borderId="19" xfId="46" applyNumberFormat="1" applyFont="1" applyFill="1" applyBorder="1" applyAlignment="1" applyProtection="1">
      <alignment horizontal="left"/>
      <protection locked="0"/>
    </xf>
    <xf numFmtId="2" fontId="40" fillId="43" borderId="12" xfId="46" applyNumberFormat="1" applyFont="1" applyFill="1" applyBorder="1" applyAlignment="1" applyProtection="1">
      <alignment horizontal="left"/>
      <protection locked="0"/>
    </xf>
    <xf numFmtId="0" fontId="59" fillId="0" borderId="10" xfId="0" applyFont="1" applyBorder="1" applyAlignment="1" applyProtection="1">
      <alignment horizontal="left"/>
    </xf>
    <xf numFmtId="0" fontId="59" fillId="0" borderId="15" xfId="0" applyFont="1" applyBorder="1" applyAlignment="1" applyProtection="1">
      <alignment horizontal="left" vertical="top" wrapText="1"/>
    </xf>
    <xf numFmtId="0" fontId="59" fillId="0" borderId="12" xfId="0" applyFont="1" applyBorder="1" applyAlignment="1" applyProtection="1">
      <alignment horizontal="left" vertical="top" wrapText="1"/>
    </xf>
    <xf numFmtId="0" fontId="59" fillId="0" borderId="15" xfId="0" applyFont="1" applyBorder="1" applyAlignment="1" applyProtection="1">
      <alignment horizontal="left" vertical="center" wrapText="1"/>
    </xf>
    <xf numFmtId="0" fontId="59" fillId="0" borderId="12" xfId="0" applyFont="1" applyBorder="1" applyAlignment="1" applyProtection="1">
      <alignment horizontal="left" vertical="center" wrapText="1"/>
    </xf>
    <xf numFmtId="0" fontId="59" fillId="28" borderId="16" xfId="0" applyFont="1" applyFill="1" applyBorder="1" applyAlignment="1" applyProtection="1">
      <alignment horizontal="center" vertical="center"/>
    </xf>
    <xf numFmtId="0" fontId="59" fillId="28" borderId="17" xfId="0" applyFont="1" applyFill="1" applyBorder="1" applyAlignment="1" applyProtection="1">
      <alignment horizontal="center" vertical="center"/>
    </xf>
    <xf numFmtId="0" fontId="59" fillId="28" borderId="22" xfId="0" applyFont="1" applyFill="1" applyBorder="1" applyAlignment="1" applyProtection="1">
      <alignment horizontal="center" vertical="center"/>
    </xf>
    <xf numFmtId="0" fontId="59" fillId="28" borderId="13" xfId="0" applyFont="1" applyFill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</xf>
    <xf numFmtId="0" fontId="80" fillId="27" borderId="16" xfId="0" applyFont="1" applyFill="1" applyBorder="1" applyAlignment="1" applyProtection="1">
      <alignment horizontal="center" vertical="top"/>
    </xf>
    <xf numFmtId="0" fontId="80" fillId="27" borderId="17" xfId="0" applyFont="1" applyFill="1" applyBorder="1" applyAlignment="1" applyProtection="1">
      <alignment horizontal="center" vertical="top"/>
    </xf>
    <xf numFmtId="0" fontId="80" fillId="27" borderId="22" xfId="0" applyFont="1" applyFill="1" applyBorder="1" applyAlignment="1" applyProtection="1">
      <alignment horizontal="center" vertical="top"/>
    </xf>
    <xf numFmtId="0" fontId="80" fillId="27" borderId="13" xfId="0" applyFont="1" applyFill="1" applyBorder="1" applyAlignment="1" applyProtection="1">
      <alignment horizontal="center" vertical="top"/>
    </xf>
    <xf numFmtId="0" fontId="59" fillId="0" borderId="10" xfId="0" applyFont="1" applyBorder="1" applyAlignment="1" applyProtection="1">
      <alignment horizontal="left" vertical="center"/>
    </xf>
    <xf numFmtId="0" fontId="59" fillId="0" borderId="19" xfId="0" applyFont="1" applyBorder="1" applyAlignment="1" applyProtection="1">
      <alignment horizontal="left" vertical="center" wrapText="1"/>
    </xf>
    <xf numFmtId="0" fontId="42" fillId="0" borderId="15" xfId="0" applyFont="1" applyBorder="1" applyAlignment="1" applyProtection="1">
      <alignment horizontal="center"/>
    </xf>
    <xf numFmtId="0" fontId="42" fillId="0" borderId="12" xfId="0" applyFont="1" applyBorder="1" applyAlignment="1" applyProtection="1">
      <alignment horizontal="center"/>
    </xf>
    <xf numFmtId="0" fontId="66" fillId="0" borderId="0" xfId="0" applyFont="1" applyAlignment="1" applyProtection="1">
      <alignment horizontal="center"/>
    </xf>
    <xf numFmtId="0" fontId="66" fillId="0" borderId="0" xfId="0" applyFont="1" applyFill="1" applyAlignment="1" applyProtection="1">
      <alignment horizontal="center"/>
    </xf>
    <xf numFmtId="0" fontId="69" fillId="0" borderId="0" xfId="0" applyFont="1" applyAlignment="1" applyProtection="1">
      <alignment horizontal="left" vertical="center"/>
    </xf>
    <xf numFmtId="0" fontId="80" fillId="27" borderId="10" xfId="0" applyFont="1" applyFill="1" applyBorder="1" applyAlignment="1" applyProtection="1">
      <alignment horizontal="center" vertical="top"/>
    </xf>
    <xf numFmtId="0" fontId="39" fillId="0" borderId="10" xfId="0" applyFont="1" applyBorder="1" applyAlignment="1" applyProtection="1">
      <alignment vertical="top"/>
    </xf>
    <xf numFmtId="0" fontId="42" fillId="0" borderId="15" xfId="0" applyFont="1" applyBorder="1" applyAlignment="1" applyProtection="1">
      <alignment horizontal="left" wrapText="1"/>
    </xf>
    <xf numFmtId="0" fontId="42" fillId="0" borderId="12" xfId="0" applyFont="1" applyBorder="1" applyAlignment="1" applyProtection="1">
      <alignment horizontal="left" wrapText="1"/>
    </xf>
    <xf numFmtId="0" fontId="57" fillId="27" borderId="20" xfId="0" applyFont="1" applyFill="1" applyBorder="1" applyAlignment="1" applyProtection="1">
      <alignment horizontal="center" vertical="center"/>
    </xf>
    <xf numFmtId="0" fontId="57" fillId="27" borderId="22" xfId="0" applyFont="1" applyFill="1" applyBorder="1" applyAlignment="1" applyProtection="1">
      <alignment horizontal="center" vertical="center"/>
    </xf>
    <xf numFmtId="0" fontId="57" fillId="27" borderId="14" xfId="0" applyFont="1" applyFill="1" applyBorder="1" applyAlignment="1" applyProtection="1">
      <alignment horizontal="center" vertical="center"/>
    </xf>
    <xf numFmtId="0" fontId="57" fillId="27" borderId="13" xfId="0" applyFont="1" applyFill="1" applyBorder="1" applyAlignment="1" applyProtection="1">
      <alignment horizontal="center" vertical="center"/>
    </xf>
    <xf numFmtId="0" fontId="59" fillId="0" borderId="15" xfId="0" applyFont="1" applyBorder="1" applyAlignment="1" applyProtection="1">
      <alignment horizontal="center" vertical="center" wrapText="1"/>
    </xf>
    <xf numFmtId="0" fontId="59" fillId="0" borderId="12" xfId="0" applyFont="1" applyBorder="1" applyAlignment="1" applyProtection="1">
      <alignment horizontal="center" vertical="center" wrapText="1"/>
    </xf>
    <xf numFmtId="49" fontId="42" fillId="43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41" fillId="24" borderId="14" xfId="0" applyFont="1" applyFill="1" applyBorder="1" applyAlignment="1" applyProtection="1">
      <alignment horizontal="center" vertical="center"/>
      <protection locked="0"/>
    </xf>
    <xf numFmtId="0" fontId="88" fillId="28" borderId="15" xfId="0" applyFont="1" applyFill="1" applyBorder="1" applyAlignment="1" applyProtection="1">
      <alignment horizontal="left"/>
    </xf>
    <xf numFmtId="0" fontId="88" fillId="28" borderId="12" xfId="0" applyFont="1" applyFill="1" applyBorder="1" applyAlignment="1" applyProtection="1">
      <alignment horizontal="left"/>
    </xf>
    <xf numFmtId="0" fontId="39" fillId="0" borderId="19" xfId="0" applyFont="1" applyBorder="1" applyProtection="1"/>
    <xf numFmtId="0" fontId="39" fillId="0" borderId="12" xfId="0" applyFont="1" applyBorder="1" applyProtection="1"/>
    <xf numFmtId="0" fontId="59" fillId="43" borderId="15" xfId="0" applyFont="1" applyFill="1" applyBorder="1" applyAlignment="1" applyProtection="1">
      <alignment vertical="center"/>
      <protection locked="0"/>
    </xf>
    <xf numFmtId="0" fontId="59" fillId="43" borderId="19" xfId="0" applyFont="1" applyFill="1" applyBorder="1" applyAlignment="1" applyProtection="1">
      <alignment vertical="center"/>
      <protection locked="0"/>
    </xf>
    <xf numFmtId="0" fontId="59" fillId="43" borderId="12" xfId="0" applyFont="1" applyFill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horizontal="left" vertical="top"/>
    </xf>
    <xf numFmtId="0" fontId="42" fillId="0" borderId="12" xfId="0" applyFont="1" applyBorder="1" applyAlignment="1" applyProtection="1">
      <alignment horizontal="left" vertical="top"/>
    </xf>
    <xf numFmtId="0" fontId="80" fillId="27" borderId="18" xfId="0" applyFont="1" applyFill="1" applyBorder="1" applyAlignment="1" applyProtection="1">
      <alignment horizontal="center" vertical="top"/>
    </xf>
    <xf numFmtId="0" fontId="80" fillId="27" borderId="11" xfId="0" applyFont="1" applyFill="1" applyBorder="1" applyAlignment="1" applyProtection="1">
      <alignment horizontal="center" vertical="top"/>
    </xf>
    <xf numFmtId="0" fontId="66" fillId="31" borderId="0" xfId="0" applyFont="1" applyFill="1" applyAlignment="1" applyProtection="1">
      <alignment horizontal="left" vertical="top"/>
    </xf>
    <xf numFmtId="0" fontId="66" fillId="30" borderId="0" xfId="0" applyFont="1" applyFill="1" applyAlignment="1" applyProtection="1">
      <alignment horizontal="left" vertical="top"/>
    </xf>
    <xf numFmtId="0" fontId="40" fillId="43" borderId="10" xfId="0" applyFont="1" applyFill="1" applyBorder="1" applyAlignment="1" applyProtection="1">
      <alignment horizontal="center"/>
    </xf>
    <xf numFmtId="9" fontId="40" fillId="43" borderId="10" xfId="0" applyNumberFormat="1" applyFont="1" applyFill="1" applyBorder="1" applyAlignment="1" applyProtection="1">
      <alignment horizontal="center"/>
    </xf>
    <xf numFmtId="0" fontId="63" fillId="30" borderId="0" xfId="0" applyFont="1" applyFill="1" applyAlignment="1" applyProtection="1">
      <alignment horizontal="left" vertical="top"/>
    </xf>
    <xf numFmtId="0" fontId="66" fillId="30" borderId="0" xfId="0" applyFont="1" applyFill="1" applyBorder="1" applyAlignment="1" applyProtection="1">
      <alignment horizontal="left" vertical="top"/>
    </xf>
    <xf numFmtId="0" fontId="90" fillId="30" borderId="14" xfId="0" applyFont="1" applyFill="1" applyBorder="1" applyAlignment="1" applyProtection="1">
      <alignment horizontal="left" vertical="top"/>
    </xf>
    <xf numFmtId="0" fontId="66" fillId="30" borderId="14" xfId="0" applyFont="1" applyFill="1" applyBorder="1" applyAlignment="1" applyProtection="1">
      <alignment horizontal="left" vertical="top"/>
    </xf>
    <xf numFmtId="0" fontId="59" fillId="0" borderId="15" xfId="0" applyFont="1" applyFill="1" applyBorder="1" applyAlignment="1" applyProtection="1">
      <alignment horizontal="left"/>
    </xf>
    <xf numFmtId="0" fontId="59" fillId="0" borderId="19" xfId="0" applyFont="1" applyFill="1" applyBorder="1" applyAlignment="1" applyProtection="1">
      <alignment horizontal="left"/>
    </xf>
    <xf numFmtId="0" fontId="59" fillId="0" borderId="12" xfId="0" applyFont="1" applyFill="1" applyBorder="1" applyAlignment="1" applyProtection="1">
      <alignment horizontal="left"/>
    </xf>
    <xf numFmtId="0" fontId="59" fillId="29" borderId="15" xfId="0" applyFont="1" applyFill="1" applyBorder="1" applyAlignment="1" applyProtection="1"/>
    <xf numFmtId="0" fontId="59" fillId="29" borderId="19" xfId="0" applyFont="1" applyFill="1" applyBorder="1" applyAlignment="1" applyProtection="1"/>
    <xf numFmtId="0" fontId="59" fillId="29" borderId="12" xfId="0" applyFont="1" applyFill="1" applyBorder="1" applyAlignment="1" applyProtection="1"/>
    <xf numFmtId="0" fontId="39" fillId="0" borderId="0" xfId="0" applyFont="1" applyProtection="1"/>
    <xf numFmtId="0" fontId="63" fillId="30" borderId="14" xfId="0" applyFont="1" applyFill="1" applyBorder="1" applyAlignment="1" applyProtection="1">
      <alignment horizontal="left" vertical="top"/>
    </xf>
    <xf numFmtId="2" fontId="87" fillId="43" borderId="15" xfId="0" applyNumberFormat="1" applyFont="1" applyFill="1" applyBorder="1" applyAlignment="1" applyProtection="1">
      <alignment horizontal="center"/>
      <protection locked="0"/>
    </xf>
    <xf numFmtId="2" fontId="87" fillId="43" borderId="12" xfId="0" applyNumberFormat="1" applyFont="1" applyFill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 horizontal="center"/>
    </xf>
    <xf numFmtId="49" fontId="59" fillId="43" borderId="10" xfId="0" applyNumberFormat="1" applyFont="1" applyFill="1" applyBorder="1" applyAlignment="1" applyProtection="1">
      <alignment vertical="top"/>
      <protection locked="0"/>
    </xf>
    <xf numFmtId="0" fontId="40" fillId="30" borderId="14" xfId="0" applyFont="1" applyFill="1" applyBorder="1" applyAlignment="1" applyProtection="1">
      <alignment horizontal="left" vertical="top"/>
    </xf>
    <xf numFmtId="0" fontId="40" fillId="30" borderId="0" xfId="0" applyFont="1" applyFill="1" applyAlignment="1" applyProtection="1">
      <alignment horizontal="left" vertical="top"/>
    </xf>
    <xf numFmtId="0" fontId="59" fillId="43" borderId="15" xfId="0" applyFont="1" applyFill="1" applyBorder="1" applyAlignment="1" applyProtection="1">
      <alignment horizontal="center" vertical="center"/>
      <protection locked="0"/>
    </xf>
    <xf numFmtId="0" fontId="59" fillId="43" borderId="12" xfId="0" applyFont="1" applyFill="1" applyBorder="1" applyAlignment="1" applyProtection="1">
      <alignment horizontal="center" vertical="center"/>
      <protection locked="0"/>
    </xf>
    <xf numFmtId="9" fontId="40" fillId="33" borderId="0" xfId="0" applyNumberFormat="1" applyFont="1" applyFill="1" applyBorder="1" applyAlignment="1" applyProtection="1">
      <alignment horizontal="center"/>
    </xf>
    <xf numFmtId="2" fontId="66" fillId="43" borderId="15" xfId="0" applyNumberFormat="1" applyFont="1" applyFill="1" applyBorder="1" applyAlignment="1" applyProtection="1">
      <alignment horizontal="center"/>
    </xf>
    <xf numFmtId="2" fontId="66" fillId="43" borderId="19" xfId="0" applyNumberFormat="1" applyFont="1" applyFill="1" applyBorder="1" applyAlignment="1" applyProtection="1">
      <alignment horizontal="center"/>
    </xf>
    <xf numFmtId="2" fontId="66" fillId="43" borderId="12" xfId="0" applyNumberFormat="1" applyFont="1" applyFill="1" applyBorder="1" applyAlignment="1" applyProtection="1">
      <alignment horizontal="center"/>
    </xf>
    <xf numFmtId="0" fontId="41" fillId="43" borderId="15" xfId="0" applyFont="1" applyFill="1" applyBorder="1" applyAlignment="1" applyProtection="1">
      <alignment horizontal="center" vertical="top"/>
      <protection locked="0"/>
    </xf>
    <xf numFmtId="0" fontId="41" fillId="43" borderId="19" xfId="0" applyFont="1" applyFill="1" applyBorder="1" applyAlignment="1" applyProtection="1">
      <alignment horizontal="center" vertical="top"/>
      <protection locked="0"/>
    </xf>
    <xf numFmtId="0" fontId="41" fillId="43" borderId="12" xfId="0" applyFont="1" applyFill="1" applyBorder="1" applyAlignment="1" applyProtection="1">
      <alignment horizontal="center" vertical="top"/>
      <protection locked="0"/>
    </xf>
    <xf numFmtId="49" fontId="91" fillId="0" borderId="16" xfId="0" applyNumberFormat="1" applyFont="1" applyFill="1" applyBorder="1" applyAlignment="1" applyProtection="1">
      <alignment horizontal="left" vertical="top"/>
      <protection locked="0"/>
    </xf>
    <xf numFmtId="49" fontId="91" fillId="0" borderId="20" xfId="0" applyNumberFormat="1" applyFont="1" applyFill="1" applyBorder="1" applyAlignment="1" applyProtection="1">
      <alignment horizontal="left" vertical="top"/>
      <protection locked="0"/>
    </xf>
    <xf numFmtId="49" fontId="91" fillId="0" borderId="17" xfId="0" applyNumberFormat="1" applyFont="1" applyFill="1" applyBorder="1" applyAlignment="1" applyProtection="1">
      <alignment horizontal="left" vertical="top"/>
      <protection locked="0"/>
    </xf>
    <xf numFmtId="0" fontId="66" fillId="30" borderId="14" xfId="70" applyFont="1" applyFill="1" applyBorder="1" applyAlignment="1" applyProtection="1">
      <alignment horizontal="left" vertical="top"/>
    </xf>
    <xf numFmtId="49" fontId="40" fillId="30" borderId="14" xfId="0" applyNumberFormat="1" applyFont="1" applyFill="1" applyBorder="1" applyAlignment="1" applyProtection="1">
      <alignment horizontal="left" vertical="top"/>
    </xf>
    <xf numFmtId="0" fontId="40" fillId="27" borderId="10" xfId="0" applyFont="1" applyFill="1" applyBorder="1" applyAlignment="1" applyProtection="1">
      <alignment horizontal="center" vertical="center" wrapText="1"/>
    </xf>
    <xf numFmtId="0" fontId="59" fillId="43" borderId="10" xfId="0" applyFont="1" applyFill="1" applyBorder="1" applyAlignment="1" applyProtection="1">
      <alignment horizontal="center" vertical="center"/>
      <protection locked="0"/>
    </xf>
    <xf numFmtId="0" fontId="59" fillId="43" borderId="19" xfId="0" applyFont="1" applyFill="1" applyBorder="1" applyAlignment="1" applyProtection="1">
      <alignment horizontal="center" vertical="center"/>
      <protection locked="0"/>
    </xf>
    <xf numFmtId="49" fontId="42" fillId="43" borderId="15" xfId="0" applyNumberFormat="1" applyFont="1" applyFill="1" applyBorder="1" applyAlignment="1" applyProtection="1">
      <alignment horizontal="left" vertical="top"/>
      <protection locked="0"/>
    </xf>
    <xf numFmtId="49" fontId="42" fillId="43" borderId="19" xfId="0" applyNumberFormat="1" applyFont="1" applyFill="1" applyBorder="1" applyAlignment="1" applyProtection="1">
      <alignment horizontal="left" vertical="top"/>
      <protection locked="0"/>
    </xf>
    <xf numFmtId="49" fontId="42" fillId="43" borderId="12" xfId="0" applyNumberFormat="1" applyFont="1" applyFill="1" applyBorder="1" applyAlignment="1" applyProtection="1">
      <alignment horizontal="left" vertical="top"/>
      <protection locked="0"/>
    </xf>
    <xf numFmtId="0" fontId="59" fillId="40" borderId="18" xfId="88" applyFont="1" applyFill="1" applyBorder="1" applyAlignment="1" applyProtection="1">
      <alignment horizontal="left" vertical="center"/>
    </xf>
    <xf numFmtId="0" fontId="47" fillId="31" borderId="10" xfId="87" applyFont="1" applyFill="1" applyBorder="1" applyAlignment="1" applyProtection="1">
      <alignment horizontal="right" vertical="center"/>
    </xf>
    <xf numFmtId="0" fontId="56" fillId="40" borderId="10" xfId="88" applyFont="1" applyFill="1" applyBorder="1" applyAlignment="1" applyProtection="1">
      <alignment horizontal="left" vertical="center"/>
    </xf>
    <xf numFmtId="1" fontId="56" fillId="40" borderId="10" xfId="88" applyNumberFormat="1" applyFont="1" applyFill="1" applyBorder="1" applyAlignment="1" applyProtection="1">
      <alignment horizontal="center" vertical="center"/>
    </xf>
    <xf numFmtId="0" fontId="56" fillId="31" borderId="15" xfId="88" applyFont="1" applyFill="1" applyBorder="1" applyAlignment="1" applyProtection="1">
      <alignment horizontal="right" vertical="center"/>
    </xf>
    <xf numFmtId="0" fontId="56" fillId="31" borderId="19" xfId="88" applyFont="1" applyFill="1" applyBorder="1" applyAlignment="1" applyProtection="1">
      <alignment horizontal="right" vertical="center"/>
    </xf>
    <xf numFmtId="0" fontId="56" fillId="31" borderId="12" xfId="88" applyFont="1" applyFill="1" applyBorder="1" applyAlignment="1" applyProtection="1">
      <alignment horizontal="right" vertical="center"/>
    </xf>
    <xf numFmtId="1" fontId="88" fillId="34" borderId="14" xfId="88" applyNumberFormat="1" applyFont="1" applyFill="1" applyBorder="1" applyAlignment="1" applyProtection="1">
      <alignment horizontal="right" vertical="center"/>
    </xf>
    <xf numFmtId="0" fontId="59" fillId="40" borderId="23" xfId="88" applyFont="1" applyFill="1" applyBorder="1" applyAlignment="1" applyProtection="1">
      <alignment horizontal="left" vertical="center"/>
    </xf>
    <xf numFmtId="0" fontId="59" fillId="40" borderId="0" xfId="88" applyFont="1" applyFill="1" applyBorder="1" applyAlignment="1" applyProtection="1">
      <alignment horizontal="left" vertical="center"/>
    </xf>
    <xf numFmtId="0" fontId="59" fillId="40" borderId="21" xfId="88" applyFont="1" applyFill="1" applyBorder="1" applyAlignment="1" applyProtection="1">
      <alignment horizontal="left" vertical="center"/>
    </xf>
    <xf numFmtId="0" fontId="56" fillId="31" borderId="10" xfId="88" applyFont="1" applyFill="1" applyBorder="1" applyAlignment="1" applyProtection="1">
      <alignment horizontal="right" vertical="center"/>
    </xf>
    <xf numFmtId="0" fontId="43" fillId="42" borderId="16" xfId="88" applyFont="1" applyFill="1" applyBorder="1" applyAlignment="1" applyProtection="1">
      <alignment horizontal="left" vertical="top" wrapText="1" shrinkToFit="1"/>
    </xf>
    <xf numFmtId="0" fontId="59" fillId="42" borderId="20" xfId="0" applyFont="1" applyFill="1" applyBorder="1" applyAlignment="1">
      <alignment vertical="top" wrapText="1" shrinkToFit="1"/>
    </xf>
    <xf numFmtId="0" fontId="59" fillId="42" borderId="17" xfId="0" applyFont="1" applyFill="1" applyBorder="1" applyAlignment="1">
      <alignment vertical="top" wrapText="1" shrinkToFit="1"/>
    </xf>
    <xf numFmtId="0" fontId="57" fillId="36" borderId="19" xfId="88" applyFont="1" applyFill="1" applyBorder="1" applyAlignment="1" applyProtection="1">
      <alignment horizontal="left" vertical="top" wrapText="1"/>
    </xf>
    <xf numFmtId="0" fontId="57" fillId="36" borderId="12" xfId="88" applyFont="1" applyFill="1" applyBorder="1" applyAlignment="1" applyProtection="1">
      <alignment horizontal="left" vertical="top" wrapText="1"/>
    </xf>
    <xf numFmtId="0" fontId="54" fillId="0" borderId="0" xfId="87" applyFont="1" applyAlignment="1" applyProtection="1">
      <alignment horizontal="center" vertical="top"/>
    </xf>
    <xf numFmtId="0" fontId="53" fillId="0" borderId="0" xfId="87" applyFont="1" applyAlignment="1" applyProtection="1">
      <alignment horizontal="center" vertical="top"/>
    </xf>
    <xf numFmtId="0" fontId="60" fillId="33" borderId="10" xfId="87" applyFont="1" applyFill="1" applyBorder="1" applyAlignment="1" applyProtection="1">
      <alignment horizontal="center"/>
      <protection locked="0"/>
    </xf>
    <xf numFmtId="0" fontId="60" fillId="0" borderId="10" xfId="87" applyFont="1" applyFill="1" applyBorder="1" applyAlignment="1" applyProtection="1">
      <alignment horizontal="center"/>
      <protection locked="0"/>
    </xf>
    <xf numFmtId="0" fontId="47" fillId="31" borderId="10" xfId="87" applyFont="1" applyFill="1" applyBorder="1" applyAlignment="1" applyProtection="1">
      <alignment horizontal="right" vertical="top"/>
    </xf>
    <xf numFmtId="0" fontId="41" fillId="0" borderId="10" xfId="87" applyFont="1" applyFill="1" applyBorder="1" applyAlignment="1" applyProtection="1">
      <alignment horizontal="center"/>
      <protection locked="0"/>
    </xf>
    <xf numFmtId="0" fontId="57" fillId="31" borderId="26" xfId="87" applyFont="1" applyFill="1" applyBorder="1" applyAlignment="1" applyProtection="1">
      <alignment horizontal="center" vertical="center"/>
    </xf>
    <xf numFmtId="0" fontId="57" fillId="31" borderId="25" xfId="87" applyFont="1" applyFill="1" applyBorder="1" applyAlignment="1" applyProtection="1">
      <alignment horizontal="center" vertical="center"/>
    </xf>
    <xf numFmtId="0" fontId="57" fillId="31" borderId="22" xfId="87" applyFont="1" applyFill="1" applyBorder="1" applyAlignment="1" applyProtection="1">
      <alignment horizontal="center" vertical="center"/>
    </xf>
    <xf numFmtId="0" fontId="57" fillId="31" borderId="14" xfId="87" applyFont="1" applyFill="1" applyBorder="1" applyAlignment="1" applyProtection="1">
      <alignment horizontal="center" vertical="center"/>
    </xf>
    <xf numFmtId="0" fontId="57" fillId="31" borderId="13" xfId="87" applyFont="1" applyFill="1" applyBorder="1" applyAlignment="1" applyProtection="1">
      <alignment horizontal="center" vertical="center"/>
    </xf>
    <xf numFmtId="0" fontId="88" fillId="0" borderId="15" xfId="87" applyFont="1" applyBorder="1" applyAlignment="1" applyProtection="1">
      <alignment horizontal="right" vertical="center"/>
    </xf>
    <xf numFmtId="0" fontId="88" fillId="0" borderId="12" xfId="87" applyFont="1" applyBorder="1" applyAlignment="1" applyProtection="1">
      <alignment horizontal="right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56" fillId="40" borderId="10" xfId="87" applyFont="1" applyFill="1" applyBorder="1" applyAlignment="1" applyProtection="1">
      <alignment horizontal="center" vertical="center"/>
    </xf>
    <xf numFmtId="0" fontId="56" fillId="40" borderId="10" xfId="87" applyFont="1" applyFill="1" applyBorder="1" applyAlignment="1" applyProtection="1">
      <alignment horizontal="left" vertical="top"/>
    </xf>
    <xf numFmtId="0" fontId="56" fillId="40" borderId="15" xfId="87" applyFont="1" applyFill="1" applyBorder="1" applyAlignment="1" applyProtection="1">
      <alignment horizontal="left" vertical="center"/>
    </xf>
    <xf numFmtId="0" fontId="56" fillId="40" borderId="19" xfId="87" applyFont="1" applyFill="1" applyBorder="1" applyAlignment="1" applyProtection="1">
      <alignment horizontal="left" vertical="center"/>
    </xf>
    <xf numFmtId="0" fontId="56" fillId="40" borderId="12" xfId="87" applyFont="1" applyFill="1" applyBorder="1" applyAlignment="1" applyProtection="1">
      <alignment horizontal="left" vertical="center"/>
    </xf>
    <xf numFmtId="0" fontId="56" fillId="40" borderId="15" xfId="87" applyFont="1" applyFill="1" applyBorder="1" applyAlignment="1" applyProtection="1">
      <alignment horizontal="center" vertical="center"/>
    </xf>
    <xf numFmtId="0" fontId="56" fillId="40" borderId="19" xfId="87" applyFont="1" applyFill="1" applyBorder="1" applyAlignment="1" applyProtection="1">
      <alignment horizontal="center" vertical="center"/>
    </xf>
    <xf numFmtId="0" fontId="56" fillId="40" borderId="12" xfId="87" applyFont="1" applyFill="1" applyBorder="1" applyAlignment="1" applyProtection="1">
      <alignment horizontal="center" vertical="center"/>
    </xf>
    <xf numFmtId="0" fontId="61" fillId="0" borderId="15" xfId="87" applyFont="1" applyBorder="1" applyAlignment="1" applyProtection="1">
      <alignment horizontal="left" vertical="center" wrapText="1"/>
    </xf>
    <xf numFmtId="0" fontId="61" fillId="0" borderId="19" xfId="87" applyFont="1" applyBorder="1" applyAlignment="1" applyProtection="1">
      <alignment horizontal="left" vertical="center" wrapText="1"/>
    </xf>
    <xf numFmtId="0" fontId="61" fillId="0" borderId="12" xfId="87" applyFont="1" applyBorder="1" applyAlignment="1" applyProtection="1">
      <alignment horizontal="left" vertical="center" wrapText="1"/>
    </xf>
    <xf numFmtId="0" fontId="61" fillId="0" borderId="15" xfId="87" applyFont="1" applyFill="1" applyBorder="1" applyAlignment="1" applyProtection="1">
      <alignment horizontal="left" vertical="top"/>
    </xf>
    <xf numFmtId="0" fontId="61" fillId="0" borderId="19" xfId="87" applyFont="1" applyFill="1" applyBorder="1" applyAlignment="1" applyProtection="1">
      <alignment horizontal="left" vertical="top"/>
    </xf>
    <xf numFmtId="0" fontId="61" fillId="0" borderId="15" xfId="87" applyFont="1" applyBorder="1" applyAlignment="1" applyProtection="1">
      <alignment horizontal="left" vertical="center" wrapText="1" indent="1"/>
    </xf>
    <xf numFmtId="0" fontId="61" fillId="0" borderId="19" xfId="87" applyFont="1" applyBorder="1" applyAlignment="1" applyProtection="1">
      <alignment horizontal="left" vertical="center" wrapText="1" indent="1"/>
    </xf>
    <xf numFmtId="0" fontId="61" fillId="0" borderId="12" xfId="87" applyFont="1" applyBorder="1" applyAlignment="1" applyProtection="1">
      <alignment horizontal="left" vertical="center" wrapText="1" indent="1"/>
    </xf>
    <xf numFmtId="0" fontId="61" fillId="0" borderId="15" xfId="87" applyFont="1" applyBorder="1" applyAlignment="1" applyProtection="1">
      <alignment horizontal="left" vertical="top" wrapText="1"/>
    </xf>
    <xf numFmtId="0" fontId="61" fillId="0" borderId="19" xfId="87" applyFont="1" applyBorder="1" applyAlignment="1" applyProtection="1">
      <alignment horizontal="left" vertical="top" wrapText="1"/>
    </xf>
    <xf numFmtId="0" fontId="62" fillId="35" borderId="15" xfId="87" applyFont="1" applyFill="1" applyBorder="1" applyAlignment="1" applyProtection="1">
      <alignment horizontal="left" vertical="center"/>
    </xf>
    <xf numFmtId="0" fontId="62" fillId="35" borderId="19" xfId="87" applyFont="1" applyFill="1" applyBorder="1" applyAlignment="1" applyProtection="1">
      <alignment horizontal="left" vertical="center"/>
    </xf>
    <xf numFmtId="0" fontId="62" fillId="35" borderId="12" xfId="87" applyFont="1" applyFill="1" applyBorder="1" applyAlignment="1" applyProtection="1">
      <alignment horizontal="left" vertical="center"/>
    </xf>
    <xf numFmtId="0" fontId="61" fillId="0" borderId="15" xfId="87" applyFont="1" applyFill="1" applyBorder="1" applyAlignment="1" applyProtection="1">
      <alignment horizontal="left" vertical="top" wrapText="1"/>
    </xf>
    <xf numFmtId="0" fontId="61" fillId="0" borderId="19" xfId="87" applyFont="1" applyFill="1" applyBorder="1" applyAlignment="1" applyProtection="1">
      <alignment horizontal="left" vertical="top" wrapText="1"/>
    </xf>
    <xf numFmtId="0" fontId="62" fillId="31" borderId="15" xfId="87" applyFont="1" applyFill="1" applyBorder="1" applyAlignment="1" applyProtection="1">
      <alignment horizontal="center" vertical="center"/>
    </xf>
    <xf numFmtId="0" fontId="62" fillId="31" borderId="19" xfId="87" applyFont="1" applyFill="1" applyBorder="1" applyAlignment="1" applyProtection="1">
      <alignment horizontal="center" vertical="center"/>
    </xf>
    <xf numFmtId="0" fontId="62" fillId="31" borderId="12" xfId="87" applyFont="1" applyFill="1" applyBorder="1" applyAlignment="1" applyProtection="1">
      <alignment horizontal="center" vertical="center"/>
    </xf>
    <xf numFmtId="0" fontId="61" fillId="0" borderId="15" xfId="87" applyFont="1" applyBorder="1" applyAlignment="1" applyProtection="1">
      <alignment horizontal="left" vertical="center"/>
    </xf>
    <xf numFmtId="0" fontId="61" fillId="0" borderId="19" xfId="87" applyFont="1" applyBorder="1" applyAlignment="1" applyProtection="1">
      <alignment horizontal="left" vertical="center"/>
    </xf>
    <xf numFmtId="0" fontId="61" fillId="0" borderId="12" xfId="87" applyFont="1" applyBorder="1" applyAlignment="1" applyProtection="1">
      <alignment horizontal="left" vertical="center"/>
    </xf>
    <xf numFmtId="0" fontId="61" fillId="0" borderId="23" xfId="87" applyFont="1" applyBorder="1" applyAlignment="1" applyProtection="1">
      <alignment horizontal="center" vertical="center" wrapText="1"/>
    </xf>
    <xf numFmtId="0" fontId="61" fillId="0" borderId="0" xfId="87" applyFont="1" applyBorder="1" applyAlignment="1" applyProtection="1">
      <alignment horizontal="center" vertical="center" wrapText="1"/>
    </xf>
    <xf numFmtId="0" fontId="61" fillId="0" borderId="23" xfId="87" applyFont="1" applyBorder="1" applyAlignment="1" applyProtection="1">
      <alignment horizontal="center" vertical="top" wrapText="1"/>
    </xf>
    <xf numFmtId="0" fontId="61" fillId="0" borderId="0" xfId="87" applyFont="1" applyBorder="1" applyAlignment="1" applyProtection="1">
      <alignment horizontal="center" vertical="top" wrapText="1"/>
    </xf>
    <xf numFmtId="0" fontId="62" fillId="0" borderId="16" xfId="87" applyFont="1" applyBorder="1" applyAlignment="1" applyProtection="1">
      <alignment horizontal="center" vertical="center" wrapText="1"/>
    </xf>
    <xf numFmtId="0" fontId="62" fillId="0" borderId="20" xfId="87" applyFont="1" applyBorder="1" applyAlignment="1" applyProtection="1">
      <alignment horizontal="center" vertical="center" wrapText="1"/>
    </xf>
    <xf numFmtId="0" fontId="62" fillId="0" borderId="17" xfId="87" applyFont="1" applyBorder="1" applyAlignment="1" applyProtection="1">
      <alignment horizontal="center" vertical="center" wrapText="1"/>
    </xf>
    <xf numFmtId="0" fontId="62" fillId="0" borderId="23" xfId="87" applyFont="1" applyBorder="1" applyAlignment="1" applyProtection="1">
      <alignment horizontal="center" vertical="center" wrapText="1"/>
    </xf>
    <xf numFmtId="0" fontId="62" fillId="0" borderId="0" xfId="87" applyFont="1" applyBorder="1" applyAlignment="1" applyProtection="1">
      <alignment horizontal="center" vertical="center" wrapText="1"/>
    </xf>
    <xf numFmtId="0" fontId="62" fillId="0" borderId="21" xfId="87" applyFont="1" applyBorder="1" applyAlignment="1" applyProtection="1">
      <alignment horizontal="center" vertical="center" wrapText="1"/>
    </xf>
    <xf numFmtId="0" fontId="62" fillId="0" borderId="15" xfId="87" applyFont="1" applyBorder="1" applyAlignment="1" applyProtection="1">
      <alignment horizontal="right" vertical="center"/>
    </xf>
    <xf numFmtId="0" fontId="62" fillId="0" borderId="19" xfId="87" applyFont="1" applyBorder="1" applyAlignment="1" applyProtection="1">
      <alignment horizontal="right" vertical="center"/>
    </xf>
    <xf numFmtId="0" fontId="62" fillId="0" borderId="12" xfId="87" applyFont="1" applyBorder="1" applyAlignment="1" applyProtection="1">
      <alignment horizontal="right" vertical="center"/>
    </xf>
    <xf numFmtId="0" fontId="62" fillId="0" borderId="15" xfId="87" applyFont="1" applyBorder="1" applyAlignment="1" applyProtection="1">
      <alignment horizontal="left"/>
    </xf>
    <xf numFmtId="0" fontId="62" fillId="0" borderId="19" xfId="87" applyFont="1" applyBorder="1" applyAlignment="1" applyProtection="1">
      <alignment horizontal="left"/>
    </xf>
    <xf numFmtId="0" fontId="62" fillId="0" borderId="12" xfId="87" applyFont="1" applyBorder="1" applyAlignment="1" applyProtection="1">
      <alignment horizontal="left"/>
    </xf>
    <xf numFmtId="0" fontId="62" fillId="0" borderId="10" xfId="87" applyFont="1" applyBorder="1" applyAlignment="1" applyProtection="1">
      <alignment horizontal="right" vertical="center"/>
    </xf>
    <xf numFmtId="0" fontId="62" fillId="0" borderId="15" xfId="87" applyFont="1" applyBorder="1" applyAlignment="1" applyProtection="1">
      <alignment horizontal="right" vertical="center" wrapText="1"/>
    </xf>
    <xf numFmtId="0" fontId="62" fillId="0" borderId="19" xfId="87" applyFont="1" applyBorder="1" applyAlignment="1" applyProtection="1">
      <alignment horizontal="right" vertical="center" wrapText="1"/>
    </xf>
    <xf numFmtId="0" fontId="63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protection locked="0"/>
    </xf>
    <xf numFmtId="49" fontId="90" fillId="0" borderId="0" xfId="0" applyNumberFormat="1" applyFont="1" applyFill="1" applyBorder="1" applyAlignment="1" applyProtection="1">
      <alignment vertical="top"/>
      <protection locked="0"/>
    </xf>
    <xf numFmtId="49" fontId="87" fillId="0" borderId="0" xfId="0" applyNumberFormat="1" applyFont="1" applyFill="1" applyBorder="1" applyAlignment="1" applyProtection="1">
      <alignment vertical="top"/>
      <protection locked="0"/>
    </xf>
    <xf numFmtId="0" fontId="87" fillId="0" borderId="0" xfId="0" applyFont="1" applyFill="1" applyBorder="1" applyAlignment="1" applyProtection="1">
      <alignment horizontal="center" vertical="top"/>
      <protection locked="0"/>
    </xf>
    <xf numFmtId="0" fontId="90" fillId="0" borderId="0" xfId="0" applyFont="1" applyFill="1" applyBorder="1" applyAlignment="1" applyProtection="1">
      <protection locked="0"/>
    </xf>
    <xf numFmtId="0" fontId="95" fillId="0" borderId="0" xfId="0" applyFont="1" applyFill="1" applyBorder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top"/>
    </xf>
    <xf numFmtId="49" fontId="45" fillId="0" borderId="0" xfId="0" applyNumberFormat="1" applyFont="1" applyAlignment="1" applyProtection="1">
      <alignment vertical="top"/>
    </xf>
    <xf numFmtId="0" fontId="90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left" wrapText="1"/>
      <protection locked="0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87"/>
    <cellStyle name="Note" xfId="56"/>
    <cellStyle name="Output" xfId="57"/>
    <cellStyle name="Title" xfId="59"/>
    <cellStyle name="Total" xfId="60"/>
    <cellStyle name="Warning Text" xfId="61"/>
    <cellStyle name="การคำนวณ" xfId="62"/>
    <cellStyle name="ข้อความเตือน" xfId="63"/>
    <cellStyle name="ข้อความอธิบาย" xfId="64"/>
    <cellStyle name="เครื่องหมายจุลภาค" xfId="46" builtinId="3"/>
    <cellStyle name="เครื่องหมายจุลภาค 3" xfId="65"/>
    <cellStyle name="ชื่อเรื่อง" xfId="66"/>
    <cellStyle name="เซลล์ตรวจสอบ" xfId="67"/>
    <cellStyle name="เซลล์ที่มีการเชื่อมโยง" xfId="68"/>
    <cellStyle name="ดี" xfId="69"/>
    <cellStyle name="ปกติ" xfId="0" builtinId="0"/>
    <cellStyle name="ปกติ 2" xfId="88"/>
    <cellStyle name="ปกติ 3" xfId="70"/>
    <cellStyle name="ป้อนค่า" xfId="71"/>
    <cellStyle name="ปานกลาง" xfId="72"/>
    <cellStyle name="เปอร์เซ็นต์" xfId="58" builtinId="5"/>
    <cellStyle name="ผลรวม" xfId="73"/>
    <cellStyle name="แย่" xfId="74"/>
    <cellStyle name="ส่วนที่ถูกเน้น1" xfId="75"/>
    <cellStyle name="ส่วนที่ถูกเน้น2" xfId="76"/>
    <cellStyle name="ส่วนที่ถูกเน้น3" xfId="77"/>
    <cellStyle name="ส่วนที่ถูกเน้น4" xfId="78"/>
    <cellStyle name="ส่วนที่ถูกเน้น5" xfId="79"/>
    <cellStyle name="ส่วนที่ถูกเน้น6" xfId="80"/>
    <cellStyle name="แสดงผล" xfId="81"/>
    <cellStyle name="หมายเหตุ" xfId="82"/>
    <cellStyle name="หัวเรื่อง 1" xfId="83"/>
    <cellStyle name="หัวเรื่อง 2" xfId="84"/>
    <cellStyle name="หัวเรื่อง 3" xfId="85"/>
    <cellStyle name="หัวเรื่อง 4" xfId="86"/>
  </cellStyles>
  <dxfs count="0"/>
  <tableStyles count="0" defaultTableStyle="TableStyleMedium9" defaultPivotStyle="PivotStyleLight16"/>
  <colors>
    <mruColors>
      <color rgb="FFCCFF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คะแนนการประเมิน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วิจัย!$A$19</c:f>
              <c:strCache>
                <c:ptCount val="1"/>
                <c:pt idx="0">
                  <c:v>สอน</c:v>
                </c:pt>
              </c:strCache>
            </c:strRef>
          </c:tx>
          <c:invertIfNegative val="0"/>
          <c:dLbls>
            <c:dLbl>
              <c:idx val="2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CF-4B3A-B10E-65C2CDE64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วิจัย!$B$19:$D$19</c:f>
              <c:numCache>
                <c:formatCode>General</c:formatCode>
                <c:ptCount val="3"/>
                <c:pt idx="0">
                  <c:v>28</c:v>
                </c:pt>
                <c:pt idx="1">
                  <c:v>40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F-4B3A-B10E-65C2CDE64809}"/>
            </c:ext>
          </c:extLst>
        </c:ser>
        <c:ser>
          <c:idx val="1"/>
          <c:order val="1"/>
          <c:tx>
            <c:strRef>
              <c:f>วิจัย!$A$20</c:f>
              <c:strCache>
                <c:ptCount val="1"/>
                <c:pt idx="0">
                  <c:v>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วิจัย!$B$20:$D$20</c:f>
              <c:numCache>
                <c:formatCode>General</c:formatCode>
                <c:ptCount val="3"/>
                <c:pt idx="0">
                  <c:v>11.2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CF-4B3A-B10E-65C2CDE64809}"/>
            </c:ext>
          </c:extLst>
        </c:ser>
        <c:ser>
          <c:idx val="2"/>
          <c:order val="2"/>
          <c:tx>
            <c:strRef>
              <c:f>วิจัย!$A$21</c:f>
              <c:strCache>
                <c:ptCount val="1"/>
                <c:pt idx="0">
                  <c:v>ศิลปะ วัฒนธรรม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วิจัย!$B$21:$D$21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CF-4B3A-B10E-65C2CDE64809}"/>
            </c:ext>
          </c:extLst>
        </c:ser>
        <c:ser>
          <c:idx val="3"/>
          <c:order val="3"/>
          <c:tx>
            <c:strRef>
              <c:f>วิจัย!$A$22</c:f>
              <c:strCache>
                <c:ptCount val="1"/>
                <c:pt idx="0">
                  <c:v>บริการวิชาการ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วิจัย!$B$22:$D$22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CF-4B3A-B10E-65C2CDE64809}"/>
            </c:ext>
          </c:extLst>
        </c:ser>
        <c:ser>
          <c:idx val="4"/>
          <c:order val="4"/>
          <c:tx>
            <c:strRef>
              <c:f>วิจัย!$A$23</c:f>
              <c:strCache>
                <c:ptCount val="1"/>
                <c:pt idx="0">
                  <c:v>พัฒนา นศ.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วิจัย!$B$23:$D$23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CF-4B3A-B10E-65C2CDE64809}"/>
            </c:ext>
          </c:extLst>
        </c:ser>
        <c:ser>
          <c:idx val="5"/>
          <c:order val="5"/>
          <c:tx>
            <c:strRef>
              <c:f>วิจัย!$A$24</c:f>
              <c:strCache>
                <c:ptCount val="1"/>
                <c:pt idx="0">
                  <c:v>หน่วยงาน ทั่วไป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วิจัย!$B$24:$D$24</c:f>
              <c:numCache>
                <c:formatCode>General</c:formatCode>
                <c:ptCount val="3"/>
                <c:pt idx="0">
                  <c:v>3.5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CF-4B3A-B10E-65C2CDE64809}"/>
            </c:ext>
          </c:extLst>
        </c:ser>
        <c:ser>
          <c:idx val="6"/>
          <c:order val="6"/>
          <c:tx>
            <c:strRef>
              <c:f>วิจัย!$A$25</c:f>
              <c:strCache>
                <c:ptCount val="1"/>
                <c:pt idx="0">
                  <c:v>หน่วยงาน 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วิจัย!$B$25:$D$25</c:f>
              <c:numCache>
                <c:formatCode>General</c:formatCode>
                <c:ptCount val="3"/>
                <c:pt idx="0">
                  <c:v>10.5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CF-4B3A-B10E-65C2CDE64809}"/>
            </c:ext>
          </c:extLst>
        </c:ser>
        <c:ser>
          <c:idx val="7"/>
          <c:order val="7"/>
          <c:tx>
            <c:strRef>
              <c:f>วิจัย!$A$26</c:f>
              <c:strCache>
                <c:ptCount val="1"/>
                <c:pt idx="0">
                  <c:v>พฤติกรรม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วิจัย!$B$26:$D$26</c:f>
              <c:numCache>
                <c:formatCode>General</c:formatCode>
                <c:ptCount val="3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ECF-4B3A-B10E-65C2CDE6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60988760"/>
        <c:axId val="360989144"/>
        <c:axId val="0"/>
      </c:bar3DChart>
      <c:catAx>
        <c:axId val="360988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0989144"/>
        <c:crosses val="autoZero"/>
        <c:auto val="1"/>
        <c:lblAlgn val="ctr"/>
        <c:lblOffset val="100"/>
        <c:noMultiLvlLbl val="0"/>
      </c:catAx>
      <c:valAx>
        <c:axId val="360989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0988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190</xdr:row>
      <xdr:rowOff>19050</xdr:rowOff>
    </xdr:from>
    <xdr:to>
      <xdr:col>2</xdr:col>
      <xdr:colOff>676275</xdr:colOff>
      <xdr:row>190</xdr:row>
      <xdr:rowOff>247650</xdr:rowOff>
    </xdr:to>
    <xdr:sp macro="" textlink="">
      <xdr:nvSpPr>
        <xdr:cNvPr id="5" name="วงรี 4"/>
        <xdr:cNvSpPr/>
      </xdr:nvSpPr>
      <xdr:spPr>
        <a:xfrm>
          <a:off x="1796415" y="496252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191</xdr:row>
      <xdr:rowOff>19050</xdr:rowOff>
    </xdr:from>
    <xdr:to>
      <xdr:col>2</xdr:col>
      <xdr:colOff>685800</xdr:colOff>
      <xdr:row>191</xdr:row>
      <xdr:rowOff>247650</xdr:rowOff>
    </xdr:to>
    <xdr:sp macro="" textlink="">
      <xdr:nvSpPr>
        <xdr:cNvPr id="8" name="วงรี 7"/>
        <xdr:cNvSpPr/>
      </xdr:nvSpPr>
      <xdr:spPr>
        <a:xfrm>
          <a:off x="1771650" y="506539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192</xdr:row>
      <xdr:rowOff>28575</xdr:rowOff>
    </xdr:from>
    <xdr:to>
      <xdr:col>2</xdr:col>
      <xdr:colOff>685800</xdr:colOff>
      <xdr:row>192</xdr:row>
      <xdr:rowOff>257175</xdr:rowOff>
    </xdr:to>
    <xdr:sp macro="" textlink="">
      <xdr:nvSpPr>
        <xdr:cNvPr id="9" name="วงรี 8"/>
        <xdr:cNvSpPr/>
      </xdr:nvSpPr>
      <xdr:spPr>
        <a:xfrm>
          <a:off x="1771650" y="509206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193</xdr:row>
      <xdr:rowOff>38100</xdr:rowOff>
    </xdr:from>
    <xdr:to>
      <xdr:col>2</xdr:col>
      <xdr:colOff>685800</xdr:colOff>
      <xdr:row>193</xdr:row>
      <xdr:rowOff>266700</xdr:rowOff>
    </xdr:to>
    <xdr:sp macro="" textlink="">
      <xdr:nvSpPr>
        <xdr:cNvPr id="11" name="วงรี 10"/>
        <xdr:cNvSpPr/>
      </xdr:nvSpPr>
      <xdr:spPr>
        <a:xfrm>
          <a:off x="1805940" y="50558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480060</xdr:colOff>
      <xdr:row>195</xdr:row>
      <xdr:rowOff>22860</xdr:rowOff>
    </xdr:from>
    <xdr:to>
      <xdr:col>2</xdr:col>
      <xdr:colOff>708660</xdr:colOff>
      <xdr:row>195</xdr:row>
      <xdr:rowOff>251460</xdr:rowOff>
    </xdr:to>
    <xdr:sp macro="" textlink="">
      <xdr:nvSpPr>
        <xdr:cNvPr id="13" name="วงรี 12"/>
        <xdr:cNvSpPr/>
      </xdr:nvSpPr>
      <xdr:spPr>
        <a:xfrm>
          <a:off x="1828800" y="5115306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548640</xdr:colOff>
      <xdr:row>203</xdr:row>
      <xdr:rowOff>22860</xdr:rowOff>
    </xdr:from>
    <xdr:to>
      <xdr:col>2</xdr:col>
      <xdr:colOff>777240</xdr:colOff>
      <xdr:row>203</xdr:row>
      <xdr:rowOff>251460</xdr:rowOff>
    </xdr:to>
    <xdr:sp macro="" textlink="">
      <xdr:nvSpPr>
        <xdr:cNvPr id="14" name="วงรี 13"/>
        <xdr:cNvSpPr/>
      </xdr:nvSpPr>
      <xdr:spPr>
        <a:xfrm>
          <a:off x="1897380" y="5329428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548640</xdr:colOff>
      <xdr:row>205</xdr:row>
      <xdr:rowOff>0</xdr:rowOff>
    </xdr:from>
    <xdr:to>
      <xdr:col>2</xdr:col>
      <xdr:colOff>777240</xdr:colOff>
      <xdr:row>205</xdr:row>
      <xdr:rowOff>228600</xdr:rowOff>
    </xdr:to>
    <xdr:sp macro="" textlink="">
      <xdr:nvSpPr>
        <xdr:cNvPr id="15" name="วงรี 14"/>
        <xdr:cNvSpPr/>
      </xdr:nvSpPr>
      <xdr:spPr>
        <a:xfrm>
          <a:off x="1897380" y="538353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331</xdr:row>
      <xdr:rowOff>38100</xdr:rowOff>
    </xdr:from>
    <xdr:to>
      <xdr:col>2</xdr:col>
      <xdr:colOff>746760</xdr:colOff>
      <xdr:row>331</xdr:row>
      <xdr:rowOff>266700</xdr:rowOff>
    </xdr:to>
    <xdr:sp macro="" textlink="">
      <xdr:nvSpPr>
        <xdr:cNvPr id="23" name="วงรี 22"/>
        <xdr:cNvSpPr/>
      </xdr:nvSpPr>
      <xdr:spPr>
        <a:xfrm>
          <a:off x="1866900" y="91325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336</xdr:row>
      <xdr:rowOff>38100</xdr:rowOff>
    </xdr:from>
    <xdr:to>
      <xdr:col>2</xdr:col>
      <xdr:colOff>746760</xdr:colOff>
      <xdr:row>336</xdr:row>
      <xdr:rowOff>266700</xdr:rowOff>
    </xdr:to>
    <xdr:sp macro="" textlink="">
      <xdr:nvSpPr>
        <xdr:cNvPr id="29" name="วงรี 28"/>
        <xdr:cNvSpPr/>
      </xdr:nvSpPr>
      <xdr:spPr>
        <a:xfrm>
          <a:off x="1866900" y="92849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337</xdr:row>
      <xdr:rowOff>53340</xdr:rowOff>
    </xdr:from>
    <xdr:to>
      <xdr:col>2</xdr:col>
      <xdr:colOff>746760</xdr:colOff>
      <xdr:row>337</xdr:row>
      <xdr:rowOff>281940</xdr:rowOff>
    </xdr:to>
    <xdr:sp macro="" textlink="">
      <xdr:nvSpPr>
        <xdr:cNvPr id="30" name="วงรี 29"/>
        <xdr:cNvSpPr/>
      </xdr:nvSpPr>
      <xdr:spPr>
        <a:xfrm>
          <a:off x="1866900" y="9469374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349</xdr:row>
      <xdr:rowOff>38100</xdr:rowOff>
    </xdr:from>
    <xdr:to>
      <xdr:col>2</xdr:col>
      <xdr:colOff>746760</xdr:colOff>
      <xdr:row>349</xdr:row>
      <xdr:rowOff>266700</xdr:rowOff>
    </xdr:to>
    <xdr:sp macro="" textlink="">
      <xdr:nvSpPr>
        <xdr:cNvPr id="36" name="วงรี 35"/>
        <xdr:cNvSpPr/>
      </xdr:nvSpPr>
      <xdr:spPr>
        <a:xfrm>
          <a:off x="1866900" y="92849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350</xdr:row>
      <xdr:rowOff>38100</xdr:rowOff>
    </xdr:from>
    <xdr:to>
      <xdr:col>2</xdr:col>
      <xdr:colOff>746760</xdr:colOff>
      <xdr:row>350</xdr:row>
      <xdr:rowOff>266700</xdr:rowOff>
    </xdr:to>
    <xdr:sp macro="" textlink="">
      <xdr:nvSpPr>
        <xdr:cNvPr id="37" name="วงรี 36"/>
        <xdr:cNvSpPr/>
      </xdr:nvSpPr>
      <xdr:spPr>
        <a:xfrm>
          <a:off x="1866900" y="931545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362</xdr:row>
      <xdr:rowOff>38100</xdr:rowOff>
    </xdr:from>
    <xdr:to>
      <xdr:col>2</xdr:col>
      <xdr:colOff>746760</xdr:colOff>
      <xdr:row>362</xdr:row>
      <xdr:rowOff>266700</xdr:rowOff>
    </xdr:to>
    <xdr:sp macro="" textlink="">
      <xdr:nvSpPr>
        <xdr:cNvPr id="31" name="วงรี 30"/>
        <xdr:cNvSpPr/>
      </xdr:nvSpPr>
      <xdr:spPr>
        <a:xfrm>
          <a:off x="1866900" y="92849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363</xdr:row>
      <xdr:rowOff>38100</xdr:rowOff>
    </xdr:from>
    <xdr:to>
      <xdr:col>2</xdr:col>
      <xdr:colOff>746760</xdr:colOff>
      <xdr:row>363</xdr:row>
      <xdr:rowOff>266700</xdr:rowOff>
    </xdr:to>
    <xdr:sp macro="" textlink="">
      <xdr:nvSpPr>
        <xdr:cNvPr id="32" name="วงรี 31"/>
        <xdr:cNvSpPr/>
      </xdr:nvSpPr>
      <xdr:spPr>
        <a:xfrm>
          <a:off x="1866900" y="931545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369</xdr:row>
      <xdr:rowOff>38100</xdr:rowOff>
    </xdr:from>
    <xdr:to>
      <xdr:col>2</xdr:col>
      <xdr:colOff>746760</xdr:colOff>
      <xdr:row>369</xdr:row>
      <xdr:rowOff>266700</xdr:rowOff>
    </xdr:to>
    <xdr:sp macro="" textlink="">
      <xdr:nvSpPr>
        <xdr:cNvPr id="42" name="วงรี 41"/>
        <xdr:cNvSpPr/>
      </xdr:nvSpPr>
      <xdr:spPr>
        <a:xfrm>
          <a:off x="1866900" y="1008126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374</xdr:row>
      <xdr:rowOff>38100</xdr:rowOff>
    </xdr:from>
    <xdr:to>
      <xdr:col>2</xdr:col>
      <xdr:colOff>746760</xdr:colOff>
      <xdr:row>374</xdr:row>
      <xdr:rowOff>266700</xdr:rowOff>
    </xdr:to>
    <xdr:sp macro="" textlink="">
      <xdr:nvSpPr>
        <xdr:cNvPr id="44" name="วงรี 43"/>
        <xdr:cNvSpPr/>
      </xdr:nvSpPr>
      <xdr:spPr>
        <a:xfrm>
          <a:off x="1866900" y="1023366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447675</xdr:colOff>
      <xdr:row>189</xdr:row>
      <xdr:rowOff>19050</xdr:rowOff>
    </xdr:from>
    <xdr:to>
      <xdr:col>2</xdr:col>
      <xdr:colOff>676275</xdr:colOff>
      <xdr:row>189</xdr:row>
      <xdr:rowOff>247650</xdr:rowOff>
    </xdr:to>
    <xdr:sp macro="" textlink="">
      <xdr:nvSpPr>
        <xdr:cNvPr id="45" name="วงรี 44"/>
        <xdr:cNvSpPr/>
      </xdr:nvSpPr>
      <xdr:spPr>
        <a:xfrm>
          <a:off x="2009775" y="498443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190</xdr:row>
      <xdr:rowOff>19050</xdr:rowOff>
    </xdr:from>
    <xdr:to>
      <xdr:col>2</xdr:col>
      <xdr:colOff>685800</xdr:colOff>
      <xdr:row>190</xdr:row>
      <xdr:rowOff>247650</xdr:rowOff>
    </xdr:to>
    <xdr:sp macro="" textlink="">
      <xdr:nvSpPr>
        <xdr:cNvPr id="46" name="วงรี 45"/>
        <xdr:cNvSpPr/>
      </xdr:nvSpPr>
      <xdr:spPr>
        <a:xfrm>
          <a:off x="2019300" y="50149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191</xdr:row>
      <xdr:rowOff>28575</xdr:rowOff>
    </xdr:from>
    <xdr:to>
      <xdr:col>2</xdr:col>
      <xdr:colOff>685800</xdr:colOff>
      <xdr:row>191</xdr:row>
      <xdr:rowOff>257175</xdr:rowOff>
    </xdr:to>
    <xdr:sp macro="" textlink="">
      <xdr:nvSpPr>
        <xdr:cNvPr id="47" name="วงรี 46"/>
        <xdr:cNvSpPr/>
      </xdr:nvSpPr>
      <xdr:spPr>
        <a:xfrm>
          <a:off x="2019300" y="504634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192</xdr:row>
      <xdr:rowOff>38100</xdr:rowOff>
    </xdr:from>
    <xdr:to>
      <xdr:col>2</xdr:col>
      <xdr:colOff>685800</xdr:colOff>
      <xdr:row>192</xdr:row>
      <xdr:rowOff>266700</xdr:rowOff>
    </xdr:to>
    <xdr:sp macro="" textlink="">
      <xdr:nvSpPr>
        <xdr:cNvPr id="48" name="วงรี 47"/>
        <xdr:cNvSpPr/>
      </xdr:nvSpPr>
      <xdr:spPr>
        <a:xfrm>
          <a:off x="2019300" y="50777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480060</xdr:colOff>
      <xdr:row>194</xdr:row>
      <xdr:rowOff>22860</xdr:rowOff>
    </xdr:from>
    <xdr:to>
      <xdr:col>2</xdr:col>
      <xdr:colOff>708660</xdr:colOff>
      <xdr:row>194</xdr:row>
      <xdr:rowOff>251460</xdr:rowOff>
    </xdr:to>
    <xdr:sp macro="" textlink="">
      <xdr:nvSpPr>
        <xdr:cNvPr id="49" name="วงรี 48"/>
        <xdr:cNvSpPr/>
      </xdr:nvSpPr>
      <xdr:spPr>
        <a:xfrm>
          <a:off x="2042160" y="5137213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548640</xdr:colOff>
      <xdr:row>203</xdr:row>
      <xdr:rowOff>22860</xdr:rowOff>
    </xdr:from>
    <xdr:to>
      <xdr:col>2</xdr:col>
      <xdr:colOff>777240</xdr:colOff>
      <xdr:row>203</xdr:row>
      <xdr:rowOff>251460</xdr:rowOff>
    </xdr:to>
    <xdr:sp macro="" textlink="">
      <xdr:nvSpPr>
        <xdr:cNvPr id="50" name="วงรี 49"/>
        <xdr:cNvSpPr/>
      </xdr:nvSpPr>
      <xdr:spPr>
        <a:xfrm>
          <a:off x="2110740" y="53810535"/>
          <a:ext cx="20955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548640</xdr:colOff>
      <xdr:row>205</xdr:row>
      <xdr:rowOff>0</xdr:rowOff>
    </xdr:from>
    <xdr:to>
      <xdr:col>2</xdr:col>
      <xdr:colOff>777240</xdr:colOff>
      <xdr:row>205</xdr:row>
      <xdr:rowOff>228600</xdr:rowOff>
    </xdr:to>
    <xdr:sp macro="" textlink="">
      <xdr:nvSpPr>
        <xdr:cNvPr id="51" name="วงรี 50"/>
        <xdr:cNvSpPr/>
      </xdr:nvSpPr>
      <xdr:spPr>
        <a:xfrm>
          <a:off x="2110740" y="54359175"/>
          <a:ext cx="20955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324</xdr:row>
      <xdr:rowOff>30480</xdr:rowOff>
    </xdr:from>
    <xdr:to>
      <xdr:col>2</xdr:col>
      <xdr:colOff>746760</xdr:colOff>
      <xdr:row>324</xdr:row>
      <xdr:rowOff>259080</xdr:rowOff>
    </xdr:to>
    <xdr:sp macro="" textlink="">
      <xdr:nvSpPr>
        <xdr:cNvPr id="52" name="วงรี 51"/>
        <xdr:cNvSpPr/>
      </xdr:nvSpPr>
      <xdr:spPr>
        <a:xfrm>
          <a:off x="2080260" y="9189910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325</xdr:row>
      <xdr:rowOff>15240</xdr:rowOff>
    </xdr:from>
    <xdr:to>
      <xdr:col>2</xdr:col>
      <xdr:colOff>746760</xdr:colOff>
      <xdr:row>325</xdr:row>
      <xdr:rowOff>243840</xdr:rowOff>
    </xdr:to>
    <xdr:sp macro="" textlink="">
      <xdr:nvSpPr>
        <xdr:cNvPr id="53" name="วงรี 52"/>
        <xdr:cNvSpPr/>
      </xdr:nvSpPr>
      <xdr:spPr>
        <a:xfrm>
          <a:off x="2080260" y="9218866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326</xdr:row>
      <xdr:rowOff>30480</xdr:rowOff>
    </xdr:from>
    <xdr:to>
      <xdr:col>2</xdr:col>
      <xdr:colOff>739140</xdr:colOff>
      <xdr:row>326</xdr:row>
      <xdr:rowOff>259080</xdr:rowOff>
    </xdr:to>
    <xdr:sp macro="" textlink="">
      <xdr:nvSpPr>
        <xdr:cNvPr id="54" name="วงรี 53"/>
        <xdr:cNvSpPr/>
      </xdr:nvSpPr>
      <xdr:spPr>
        <a:xfrm>
          <a:off x="2072640" y="9250870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327</xdr:row>
      <xdr:rowOff>38100</xdr:rowOff>
    </xdr:from>
    <xdr:to>
      <xdr:col>2</xdr:col>
      <xdr:colOff>746760</xdr:colOff>
      <xdr:row>327</xdr:row>
      <xdr:rowOff>266700</xdr:rowOff>
    </xdr:to>
    <xdr:sp macro="" textlink="">
      <xdr:nvSpPr>
        <xdr:cNvPr id="55" name="วงรี 54"/>
        <xdr:cNvSpPr/>
      </xdr:nvSpPr>
      <xdr:spPr>
        <a:xfrm>
          <a:off x="2080260" y="92821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332</xdr:row>
      <xdr:rowOff>38100</xdr:rowOff>
    </xdr:from>
    <xdr:to>
      <xdr:col>2</xdr:col>
      <xdr:colOff>746760</xdr:colOff>
      <xdr:row>332</xdr:row>
      <xdr:rowOff>266700</xdr:rowOff>
    </xdr:to>
    <xdr:sp macro="" textlink="">
      <xdr:nvSpPr>
        <xdr:cNvPr id="57" name="วงรี 56"/>
        <xdr:cNvSpPr/>
      </xdr:nvSpPr>
      <xdr:spPr>
        <a:xfrm>
          <a:off x="2080260" y="94345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333</xdr:row>
      <xdr:rowOff>38100</xdr:rowOff>
    </xdr:from>
    <xdr:to>
      <xdr:col>2</xdr:col>
      <xdr:colOff>746760</xdr:colOff>
      <xdr:row>333</xdr:row>
      <xdr:rowOff>266700</xdr:rowOff>
    </xdr:to>
    <xdr:sp macro="" textlink="">
      <xdr:nvSpPr>
        <xdr:cNvPr id="58" name="วงรี 57"/>
        <xdr:cNvSpPr/>
      </xdr:nvSpPr>
      <xdr:spPr>
        <a:xfrm>
          <a:off x="2080260" y="946499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336</xdr:row>
      <xdr:rowOff>38100</xdr:rowOff>
    </xdr:from>
    <xdr:to>
      <xdr:col>2</xdr:col>
      <xdr:colOff>746760</xdr:colOff>
      <xdr:row>336</xdr:row>
      <xdr:rowOff>266700</xdr:rowOff>
    </xdr:to>
    <xdr:sp macro="" textlink="">
      <xdr:nvSpPr>
        <xdr:cNvPr id="59" name="วงรี 58"/>
        <xdr:cNvSpPr/>
      </xdr:nvSpPr>
      <xdr:spPr>
        <a:xfrm>
          <a:off x="2080260" y="955548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338</xdr:row>
      <xdr:rowOff>53340</xdr:rowOff>
    </xdr:from>
    <xdr:to>
      <xdr:col>2</xdr:col>
      <xdr:colOff>746760</xdr:colOff>
      <xdr:row>338</xdr:row>
      <xdr:rowOff>281940</xdr:rowOff>
    </xdr:to>
    <xdr:sp macro="" textlink="">
      <xdr:nvSpPr>
        <xdr:cNvPr id="61" name="วงรี 60"/>
        <xdr:cNvSpPr/>
      </xdr:nvSpPr>
      <xdr:spPr>
        <a:xfrm>
          <a:off x="2080260" y="9617964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344</xdr:row>
      <xdr:rowOff>38100</xdr:rowOff>
    </xdr:from>
    <xdr:to>
      <xdr:col>2</xdr:col>
      <xdr:colOff>746760</xdr:colOff>
      <xdr:row>344</xdr:row>
      <xdr:rowOff>266700</xdr:rowOff>
    </xdr:to>
    <xdr:sp macro="" textlink="">
      <xdr:nvSpPr>
        <xdr:cNvPr id="62" name="วงรี 61"/>
        <xdr:cNvSpPr/>
      </xdr:nvSpPr>
      <xdr:spPr>
        <a:xfrm>
          <a:off x="2080260" y="980122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345</xdr:row>
      <xdr:rowOff>38100</xdr:rowOff>
    </xdr:from>
    <xdr:to>
      <xdr:col>2</xdr:col>
      <xdr:colOff>746760</xdr:colOff>
      <xdr:row>345</xdr:row>
      <xdr:rowOff>266700</xdr:rowOff>
    </xdr:to>
    <xdr:sp macro="" textlink="">
      <xdr:nvSpPr>
        <xdr:cNvPr id="63" name="วงรี 62"/>
        <xdr:cNvSpPr/>
      </xdr:nvSpPr>
      <xdr:spPr>
        <a:xfrm>
          <a:off x="2080260" y="983170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351</xdr:row>
      <xdr:rowOff>38100</xdr:rowOff>
    </xdr:from>
    <xdr:to>
      <xdr:col>2</xdr:col>
      <xdr:colOff>746760</xdr:colOff>
      <xdr:row>351</xdr:row>
      <xdr:rowOff>266700</xdr:rowOff>
    </xdr:to>
    <xdr:sp macro="" textlink="">
      <xdr:nvSpPr>
        <xdr:cNvPr id="66" name="วงรี 65"/>
        <xdr:cNvSpPr/>
      </xdr:nvSpPr>
      <xdr:spPr>
        <a:xfrm>
          <a:off x="2080260" y="1001363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352</xdr:row>
      <xdr:rowOff>38100</xdr:rowOff>
    </xdr:from>
    <xdr:to>
      <xdr:col>2</xdr:col>
      <xdr:colOff>746760</xdr:colOff>
      <xdr:row>352</xdr:row>
      <xdr:rowOff>266700</xdr:rowOff>
    </xdr:to>
    <xdr:sp macro="" textlink="">
      <xdr:nvSpPr>
        <xdr:cNvPr id="67" name="วงรี 66"/>
        <xdr:cNvSpPr/>
      </xdr:nvSpPr>
      <xdr:spPr>
        <a:xfrm>
          <a:off x="2080260" y="100441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357</xdr:row>
      <xdr:rowOff>38100</xdr:rowOff>
    </xdr:from>
    <xdr:to>
      <xdr:col>2</xdr:col>
      <xdr:colOff>746760</xdr:colOff>
      <xdr:row>357</xdr:row>
      <xdr:rowOff>266700</xdr:rowOff>
    </xdr:to>
    <xdr:sp macro="" textlink="">
      <xdr:nvSpPr>
        <xdr:cNvPr id="68" name="วงรี 67"/>
        <xdr:cNvSpPr/>
      </xdr:nvSpPr>
      <xdr:spPr>
        <a:xfrm>
          <a:off x="2080260" y="1019841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358</xdr:row>
      <xdr:rowOff>38100</xdr:rowOff>
    </xdr:from>
    <xdr:to>
      <xdr:col>2</xdr:col>
      <xdr:colOff>746760</xdr:colOff>
      <xdr:row>358</xdr:row>
      <xdr:rowOff>266700</xdr:rowOff>
    </xdr:to>
    <xdr:sp macro="" textlink="">
      <xdr:nvSpPr>
        <xdr:cNvPr id="69" name="วงรี 68"/>
        <xdr:cNvSpPr/>
      </xdr:nvSpPr>
      <xdr:spPr>
        <a:xfrm>
          <a:off x="2080260" y="1022889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362</xdr:row>
      <xdr:rowOff>38100</xdr:rowOff>
    </xdr:from>
    <xdr:to>
      <xdr:col>2</xdr:col>
      <xdr:colOff>746760</xdr:colOff>
      <xdr:row>362</xdr:row>
      <xdr:rowOff>266700</xdr:rowOff>
    </xdr:to>
    <xdr:sp macro="" textlink="">
      <xdr:nvSpPr>
        <xdr:cNvPr id="70" name="วงรี 69"/>
        <xdr:cNvSpPr/>
      </xdr:nvSpPr>
      <xdr:spPr>
        <a:xfrm>
          <a:off x="2080260" y="1035081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363</xdr:row>
      <xdr:rowOff>38100</xdr:rowOff>
    </xdr:from>
    <xdr:to>
      <xdr:col>2</xdr:col>
      <xdr:colOff>746760</xdr:colOff>
      <xdr:row>363</xdr:row>
      <xdr:rowOff>266700</xdr:rowOff>
    </xdr:to>
    <xdr:sp macro="" textlink="">
      <xdr:nvSpPr>
        <xdr:cNvPr id="71" name="วงรี 70"/>
        <xdr:cNvSpPr/>
      </xdr:nvSpPr>
      <xdr:spPr>
        <a:xfrm>
          <a:off x="2080260" y="1038129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364</xdr:row>
      <xdr:rowOff>38100</xdr:rowOff>
    </xdr:from>
    <xdr:to>
      <xdr:col>2</xdr:col>
      <xdr:colOff>746760</xdr:colOff>
      <xdr:row>364</xdr:row>
      <xdr:rowOff>266700</xdr:rowOff>
    </xdr:to>
    <xdr:sp macro="" textlink="">
      <xdr:nvSpPr>
        <xdr:cNvPr id="72" name="วงรี 71"/>
        <xdr:cNvSpPr/>
      </xdr:nvSpPr>
      <xdr:spPr>
        <a:xfrm>
          <a:off x="2080260" y="104117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369</xdr:row>
      <xdr:rowOff>38100</xdr:rowOff>
    </xdr:from>
    <xdr:to>
      <xdr:col>2</xdr:col>
      <xdr:colOff>746760</xdr:colOff>
      <xdr:row>369</xdr:row>
      <xdr:rowOff>266700</xdr:rowOff>
    </xdr:to>
    <xdr:sp macro="" textlink="">
      <xdr:nvSpPr>
        <xdr:cNvPr id="73" name="วงรี 72"/>
        <xdr:cNvSpPr/>
      </xdr:nvSpPr>
      <xdr:spPr>
        <a:xfrm>
          <a:off x="2080260" y="105641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370</xdr:row>
      <xdr:rowOff>38100</xdr:rowOff>
    </xdr:from>
    <xdr:to>
      <xdr:col>2</xdr:col>
      <xdr:colOff>746760</xdr:colOff>
      <xdr:row>370</xdr:row>
      <xdr:rowOff>266700</xdr:rowOff>
    </xdr:to>
    <xdr:sp macro="" textlink="">
      <xdr:nvSpPr>
        <xdr:cNvPr id="74" name="วงรี 73"/>
        <xdr:cNvSpPr/>
      </xdr:nvSpPr>
      <xdr:spPr>
        <a:xfrm>
          <a:off x="2080260" y="1059465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374</xdr:row>
      <xdr:rowOff>38100</xdr:rowOff>
    </xdr:from>
    <xdr:to>
      <xdr:col>2</xdr:col>
      <xdr:colOff>746760</xdr:colOff>
      <xdr:row>374</xdr:row>
      <xdr:rowOff>266700</xdr:rowOff>
    </xdr:to>
    <xdr:sp macro="" textlink="">
      <xdr:nvSpPr>
        <xdr:cNvPr id="75" name="วงรี 74"/>
        <xdr:cNvSpPr/>
      </xdr:nvSpPr>
      <xdr:spPr>
        <a:xfrm>
          <a:off x="2080260" y="107165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375</xdr:row>
      <xdr:rowOff>38100</xdr:rowOff>
    </xdr:from>
    <xdr:to>
      <xdr:col>2</xdr:col>
      <xdr:colOff>746760</xdr:colOff>
      <xdr:row>375</xdr:row>
      <xdr:rowOff>266700</xdr:rowOff>
    </xdr:to>
    <xdr:sp macro="" textlink="">
      <xdr:nvSpPr>
        <xdr:cNvPr id="76" name="วงรี 75"/>
        <xdr:cNvSpPr/>
      </xdr:nvSpPr>
      <xdr:spPr>
        <a:xfrm>
          <a:off x="2080260" y="1074705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23103</xdr:colOff>
      <xdr:row>10</xdr:row>
      <xdr:rowOff>125805</xdr:rowOff>
    </xdr:from>
    <xdr:to>
      <xdr:col>15</xdr:col>
      <xdr:colOff>530166</xdr:colOff>
      <xdr:row>40</xdr:row>
      <xdr:rowOff>35944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78"/>
  <sheetViews>
    <sheetView tabSelected="1" view="pageBreakPreview" topLeftCell="A414" zoomScale="115" zoomScaleNormal="100" zoomScaleSheetLayoutView="115" zoomScalePageLayoutView="85" workbookViewId="0">
      <selection activeCell="A380" sqref="A380"/>
    </sheetView>
  </sheetViews>
  <sheetFormatPr defaultRowHeight="21" x14ac:dyDescent="0.35"/>
  <cols>
    <col min="1" max="1" width="12" style="2" customWidth="1"/>
    <col min="2" max="3" width="11.42578125" style="2" customWidth="1"/>
    <col min="4" max="4" width="5.5703125" style="2" customWidth="1"/>
    <col min="5" max="5" width="37.28515625" style="2" customWidth="1"/>
    <col min="6" max="6" width="19.42578125" style="2" customWidth="1"/>
    <col min="7" max="7" width="9.42578125" style="127" customWidth="1"/>
    <col min="8" max="8" width="6.85546875" style="2" customWidth="1"/>
    <col min="9" max="16" width="9.140625" style="20"/>
    <col min="17" max="18" width="9.140625" style="536"/>
    <col min="19" max="256" width="9.140625" style="549"/>
    <col min="257" max="257" width="12" style="549" customWidth="1"/>
    <col min="258" max="259" width="11.42578125" style="549" customWidth="1"/>
    <col min="260" max="260" width="5.5703125" style="549" customWidth="1"/>
    <col min="261" max="261" width="37.28515625" style="549" customWidth="1"/>
    <col min="262" max="262" width="19.42578125" style="549" customWidth="1"/>
    <col min="263" max="263" width="9.42578125" style="549" customWidth="1"/>
    <col min="264" max="264" width="6.85546875" style="549" customWidth="1"/>
    <col min="265" max="512" width="9.140625" style="549"/>
    <col min="513" max="513" width="12" style="549" customWidth="1"/>
    <col min="514" max="515" width="11.42578125" style="549" customWidth="1"/>
    <col min="516" max="516" width="5.5703125" style="549" customWidth="1"/>
    <col min="517" max="517" width="37.28515625" style="549" customWidth="1"/>
    <col min="518" max="518" width="19.42578125" style="549" customWidth="1"/>
    <col min="519" max="519" width="9.42578125" style="549" customWidth="1"/>
    <col min="520" max="520" width="6.85546875" style="549" customWidth="1"/>
    <col min="521" max="768" width="9.140625" style="549"/>
    <col min="769" max="769" width="12" style="549" customWidth="1"/>
    <col min="770" max="771" width="11.42578125" style="549" customWidth="1"/>
    <col min="772" max="772" width="5.5703125" style="549" customWidth="1"/>
    <col min="773" max="773" width="37.28515625" style="549" customWidth="1"/>
    <col min="774" max="774" width="19.42578125" style="549" customWidth="1"/>
    <col min="775" max="775" width="9.42578125" style="549" customWidth="1"/>
    <col min="776" max="776" width="6.85546875" style="549" customWidth="1"/>
    <col min="777" max="1024" width="9.140625" style="549"/>
    <col min="1025" max="1025" width="12" style="549" customWidth="1"/>
    <col min="1026" max="1027" width="11.42578125" style="549" customWidth="1"/>
    <col min="1028" max="1028" width="5.5703125" style="549" customWidth="1"/>
    <col min="1029" max="1029" width="37.28515625" style="549" customWidth="1"/>
    <col min="1030" max="1030" width="19.42578125" style="549" customWidth="1"/>
    <col min="1031" max="1031" width="9.42578125" style="549" customWidth="1"/>
    <col min="1032" max="1032" width="6.85546875" style="549" customWidth="1"/>
    <col min="1033" max="1280" width="9.140625" style="549"/>
    <col min="1281" max="1281" width="12" style="549" customWidth="1"/>
    <col min="1282" max="1283" width="11.42578125" style="549" customWidth="1"/>
    <col min="1284" max="1284" width="5.5703125" style="549" customWidth="1"/>
    <col min="1285" max="1285" width="37.28515625" style="549" customWidth="1"/>
    <col min="1286" max="1286" width="19.42578125" style="549" customWidth="1"/>
    <col min="1287" max="1287" width="9.42578125" style="549" customWidth="1"/>
    <col min="1288" max="1288" width="6.85546875" style="549" customWidth="1"/>
    <col min="1289" max="1536" width="9.140625" style="549"/>
    <col min="1537" max="1537" width="12" style="549" customWidth="1"/>
    <col min="1538" max="1539" width="11.42578125" style="549" customWidth="1"/>
    <col min="1540" max="1540" width="5.5703125" style="549" customWidth="1"/>
    <col min="1541" max="1541" width="37.28515625" style="549" customWidth="1"/>
    <col min="1542" max="1542" width="19.42578125" style="549" customWidth="1"/>
    <col min="1543" max="1543" width="9.42578125" style="549" customWidth="1"/>
    <col min="1544" max="1544" width="6.85546875" style="549" customWidth="1"/>
    <col min="1545" max="1792" width="9.140625" style="549"/>
    <col min="1793" max="1793" width="12" style="549" customWidth="1"/>
    <col min="1794" max="1795" width="11.42578125" style="549" customWidth="1"/>
    <col min="1796" max="1796" width="5.5703125" style="549" customWidth="1"/>
    <col min="1797" max="1797" width="37.28515625" style="549" customWidth="1"/>
    <col min="1798" max="1798" width="19.42578125" style="549" customWidth="1"/>
    <col min="1799" max="1799" width="9.42578125" style="549" customWidth="1"/>
    <col min="1800" max="1800" width="6.85546875" style="549" customWidth="1"/>
    <col min="1801" max="2048" width="9.140625" style="549"/>
    <col min="2049" max="2049" width="12" style="549" customWidth="1"/>
    <col min="2050" max="2051" width="11.42578125" style="549" customWidth="1"/>
    <col min="2052" max="2052" width="5.5703125" style="549" customWidth="1"/>
    <col min="2053" max="2053" width="37.28515625" style="549" customWidth="1"/>
    <col min="2054" max="2054" width="19.42578125" style="549" customWidth="1"/>
    <col min="2055" max="2055" width="9.42578125" style="549" customWidth="1"/>
    <col min="2056" max="2056" width="6.85546875" style="549" customWidth="1"/>
    <col min="2057" max="2304" width="9.140625" style="549"/>
    <col min="2305" max="2305" width="12" style="549" customWidth="1"/>
    <col min="2306" max="2307" width="11.42578125" style="549" customWidth="1"/>
    <col min="2308" max="2308" width="5.5703125" style="549" customWidth="1"/>
    <col min="2309" max="2309" width="37.28515625" style="549" customWidth="1"/>
    <col min="2310" max="2310" width="19.42578125" style="549" customWidth="1"/>
    <col min="2311" max="2311" width="9.42578125" style="549" customWidth="1"/>
    <col min="2312" max="2312" width="6.85546875" style="549" customWidth="1"/>
    <col min="2313" max="2560" width="9.140625" style="549"/>
    <col min="2561" max="2561" width="12" style="549" customWidth="1"/>
    <col min="2562" max="2563" width="11.42578125" style="549" customWidth="1"/>
    <col min="2564" max="2564" width="5.5703125" style="549" customWidth="1"/>
    <col min="2565" max="2565" width="37.28515625" style="549" customWidth="1"/>
    <col min="2566" max="2566" width="19.42578125" style="549" customWidth="1"/>
    <col min="2567" max="2567" width="9.42578125" style="549" customWidth="1"/>
    <col min="2568" max="2568" width="6.85546875" style="549" customWidth="1"/>
    <col min="2569" max="2816" width="9.140625" style="549"/>
    <col min="2817" max="2817" width="12" style="549" customWidth="1"/>
    <col min="2818" max="2819" width="11.42578125" style="549" customWidth="1"/>
    <col min="2820" max="2820" width="5.5703125" style="549" customWidth="1"/>
    <col min="2821" max="2821" width="37.28515625" style="549" customWidth="1"/>
    <col min="2822" max="2822" width="19.42578125" style="549" customWidth="1"/>
    <col min="2823" max="2823" width="9.42578125" style="549" customWidth="1"/>
    <col min="2824" max="2824" width="6.85546875" style="549" customWidth="1"/>
    <col min="2825" max="3072" width="9.140625" style="549"/>
    <col min="3073" max="3073" width="12" style="549" customWidth="1"/>
    <col min="3074" max="3075" width="11.42578125" style="549" customWidth="1"/>
    <col min="3076" max="3076" width="5.5703125" style="549" customWidth="1"/>
    <col min="3077" max="3077" width="37.28515625" style="549" customWidth="1"/>
    <col min="3078" max="3078" width="19.42578125" style="549" customWidth="1"/>
    <col min="3079" max="3079" width="9.42578125" style="549" customWidth="1"/>
    <col min="3080" max="3080" width="6.85546875" style="549" customWidth="1"/>
    <col min="3081" max="3328" width="9.140625" style="549"/>
    <col min="3329" max="3329" width="12" style="549" customWidth="1"/>
    <col min="3330" max="3331" width="11.42578125" style="549" customWidth="1"/>
    <col min="3332" max="3332" width="5.5703125" style="549" customWidth="1"/>
    <col min="3333" max="3333" width="37.28515625" style="549" customWidth="1"/>
    <col min="3334" max="3334" width="19.42578125" style="549" customWidth="1"/>
    <col min="3335" max="3335" width="9.42578125" style="549" customWidth="1"/>
    <col min="3336" max="3336" width="6.85546875" style="549" customWidth="1"/>
    <col min="3337" max="3584" width="9.140625" style="549"/>
    <col min="3585" max="3585" width="12" style="549" customWidth="1"/>
    <col min="3586" max="3587" width="11.42578125" style="549" customWidth="1"/>
    <col min="3588" max="3588" width="5.5703125" style="549" customWidth="1"/>
    <col min="3589" max="3589" width="37.28515625" style="549" customWidth="1"/>
    <col min="3590" max="3590" width="19.42578125" style="549" customWidth="1"/>
    <col min="3591" max="3591" width="9.42578125" style="549" customWidth="1"/>
    <col min="3592" max="3592" width="6.85546875" style="549" customWidth="1"/>
    <col min="3593" max="3840" width="9.140625" style="549"/>
    <col min="3841" max="3841" width="12" style="549" customWidth="1"/>
    <col min="3842" max="3843" width="11.42578125" style="549" customWidth="1"/>
    <col min="3844" max="3844" width="5.5703125" style="549" customWidth="1"/>
    <col min="3845" max="3845" width="37.28515625" style="549" customWidth="1"/>
    <col min="3846" max="3846" width="19.42578125" style="549" customWidth="1"/>
    <col min="3847" max="3847" width="9.42578125" style="549" customWidth="1"/>
    <col min="3848" max="3848" width="6.85546875" style="549" customWidth="1"/>
    <col min="3849" max="4096" width="9.140625" style="549"/>
    <col min="4097" max="4097" width="12" style="549" customWidth="1"/>
    <col min="4098" max="4099" width="11.42578125" style="549" customWidth="1"/>
    <col min="4100" max="4100" width="5.5703125" style="549" customWidth="1"/>
    <col min="4101" max="4101" width="37.28515625" style="549" customWidth="1"/>
    <col min="4102" max="4102" width="19.42578125" style="549" customWidth="1"/>
    <col min="4103" max="4103" width="9.42578125" style="549" customWidth="1"/>
    <col min="4104" max="4104" width="6.85546875" style="549" customWidth="1"/>
    <col min="4105" max="4352" width="9.140625" style="549"/>
    <col min="4353" max="4353" width="12" style="549" customWidth="1"/>
    <col min="4354" max="4355" width="11.42578125" style="549" customWidth="1"/>
    <col min="4356" max="4356" width="5.5703125" style="549" customWidth="1"/>
    <col min="4357" max="4357" width="37.28515625" style="549" customWidth="1"/>
    <col min="4358" max="4358" width="19.42578125" style="549" customWidth="1"/>
    <col min="4359" max="4359" width="9.42578125" style="549" customWidth="1"/>
    <col min="4360" max="4360" width="6.85546875" style="549" customWidth="1"/>
    <col min="4361" max="4608" width="9.140625" style="549"/>
    <col min="4609" max="4609" width="12" style="549" customWidth="1"/>
    <col min="4610" max="4611" width="11.42578125" style="549" customWidth="1"/>
    <col min="4612" max="4612" width="5.5703125" style="549" customWidth="1"/>
    <col min="4613" max="4613" width="37.28515625" style="549" customWidth="1"/>
    <col min="4614" max="4614" width="19.42578125" style="549" customWidth="1"/>
    <col min="4615" max="4615" width="9.42578125" style="549" customWidth="1"/>
    <col min="4616" max="4616" width="6.85546875" style="549" customWidth="1"/>
    <col min="4617" max="4864" width="9.140625" style="549"/>
    <col min="4865" max="4865" width="12" style="549" customWidth="1"/>
    <col min="4866" max="4867" width="11.42578125" style="549" customWidth="1"/>
    <col min="4868" max="4868" width="5.5703125" style="549" customWidth="1"/>
    <col min="4869" max="4869" width="37.28515625" style="549" customWidth="1"/>
    <col min="4870" max="4870" width="19.42578125" style="549" customWidth="1"/>
    <col min="4871" max="4871" width="9.42578125" style="549" customWidth="1"/>
    <col min="4872" max="4872" width="6.85546875" style="549" customWidth="1"/>
    <col min="4873" max="5120" width="9.140625" style="549"/>
    <col min="5121" max="5121" width="12" style="549" customWidth="1"/>
    <col min="5122" max="5123" width="11.42578125" style="549" customWidth="1"/>
    <col min="5124" max="5124" width="5.5703125" style="549" customWidth="1"/>
    <col min="5125" max="5125" width="37.28515625" style="549" customWidth="1"/>
    <col min="5126" max="5126" width="19.42578125" style="549" customWidth="1"/>
    <col min="5127" max="5127" width="9.42578125" style="549" customWidth="1"/>
    <col min="5128" max="5128" width="6.85546875" style="549" customWidth="1"/>
    <col min="5129" max="5376" width="9.140625" style="549"/>
    <col min="5377" max="5377" width="12" style="549" customWidth="1"/>
    <col min="5378" max="5379" width="11.42578125" style="549" customWidth="1"/>
    <col min="5380" max="5380" width="5.5703125" style="549" customWidth="1"/>
    <col min="5381" max="5381" width="37.28515625" style="549" customWidth="1"/>
    <col min="5382" max="5382" width="19.42578125" style="549" customWidth="1"/>
    <col min="5383" max="5383" width="9.42578125" style="549" customWidth="1"/>
    <col min="5384" max="5384" width="6.85546875" style="549" customWidth="1"/>
    <col min="5385" max="5632" width="9.140625" style="549"/>
    <col min="5633" max="5633" width="12" style="549" customWidth="1"/>
    <col min="5634" max="5635" width="11.42578125" style="549" customWidth="1"/>
    <col min="5636" max="5636" width="5.5703125" style="549" customWidth="1"/>
    <col min="5637" max="5637" width="37.28515625" style="549" customWidth="1"/>
    <col min="5638" max="5638" width="19.42578125" style="549" customWidth="1"/>
    <col min="5639" max="5639" width="9.42578125" style="549" customWidth="1"/>
    <col min="5640" max="5640" width="6.85546875" style="549" customWidth="1"/>
    <col min="5641" max="5888" width="9.140625" style="549"/>
    <col min="5889" max="5889" width="12" style="549" customWidth="1"/>
    <col min="5890" max="5891" width="11.42578125" style="549" customWidth="1"/>
    <col min="5892" max="5892" width="5.5703125" style="549" customWidth="1"/>
    <col min="5893" max="5893" width="37.28515625" style="549" customWidth="1"/>
    <col min="5894" max="5894" width="19.42578125" style="549" customWidth="1"/>
    <col min="5895" max="5895" width="9.42578125" style="549" customWidth="1"/>
    <col min="5896" max="5896" width="6.85546875" style="549" customWidth="1"/>
    <col min="5897" max="6144" width="9.140625" style="549"/>
    <col min="6145" max="6145" width="12" style="549" customWidth="1"/>
    <col min="6146" max="6147" width="11.42578125" style="549" customWidth="1"/>
    <col min="6148" max="6148" width="5.5703125" style="549" customWidth="1"/>
    <col min="6149" max="6149" width="37.28515625" style="549" customWidth="1"/>
    <col min="6150" max="6150" width="19.42578125" style="549" customWidth="1"/>
    <col min="6151" max="6151" width="9.42578125" style="549" customWidth="1"/>
    <col min="6152" max="6152" width="6.85546875" style="549" customWidth="1"/>
    <col min="6153" max="6400" width="9.140625" style="549"/>
    <col min="6401" max="6401" width="12" style="549" customWidth="1"/>
    <col min="6402" max="6403" width="11.42578125" style="549" customWidth="1"/>
    <col min="6404" max="6404" width="5.5703125" style="549" customWidth="1"/>
    <col min="6405" max="6405" width="37.28515625" style="549" customWidth="1"/>
    <col min="6406" max="6406" width="19.42578125" style="549" customWidth="1"/>
    <col min="6407" max="6407" width="9.42578125" style="549" customWidth="1"/>
    <col min="6408" max="6408" width="6.85546875" style="549" customWidth="1"/>
    <col min="6409" max="6656" width="9.140625" style="549"/>
    <col min="6657" max="6657" width="12" style="549" customWidth="1"/>
    <col min="6658" max="6659" width="11.42578125" style="549" customWidth="1"/>
    <col min="6660" max="6660" width="5.5703125" style="549" customWidth="1"/>
    <col min="6661" max="6661" width="37.28515625" style="549" customWidth="1"/>
    <col min="6662" max="6662" width="19.42578125" style="549" customWidth="1"/>
    <col min="6663" max="6663" width="9.42578125" style="549" customWidth="1"/>
    <col min="6664" max="6664" width="6.85546875" style="549" customWidth="1"/>
    <col min="6665" max="6912" width="9.140625" style="549"/>
    <col min="6913" max="6913" width="12" style="549" customWidth="1"/>
    <col min="6914" max="6915" width="11.42578125" style="549" customWidth="1"/>
    <col min="6916" max="6916" width="5.5703125" style="549" customWidth="1"/>
    <col min="6917" max="6917" width="37.28515625" style="549" customWidth="1"/>
    <col min="6918" max="6918" width="19.42578125" style="549" customWidth="1"/>
    <col min="6919" max="6919" width="9.42578125" style="549" customWidth="1"/>
    <col min="6920" max="6920" width="6.85546875" style="549" customWidth="1"/>
    <col min="6921" max="7168" width="9.140625" style="549"/>
    <col min="7169" max="7169" width="12" style="549" customWidth="1"/>
    <col min="7170" max="7171" width="11.42578125" style="549" customWidth="1"/>
    <col min="7172" max="7172" width="5.5703125" style="549" customWidth="1"/>
    <col min="7173" max="7173" width="37.28515625" style="549" customWidth="1"/>
    <col min="7174" max="7174" width="19.42578125" style="549" customWidth="1"/>
    <col min="7175" max="7175" width="9.42578125" style="549" customWidth="1"/>
    <col min="7176" max="7176" width="6.85546875" style="549" customWidth="1"/>
    <col min="7177" max="7424" width="9.140625" style="549"/>
    <col min="7425" max="7425" width="12" style="549" customWidth="1"/>
    <col min="7426" max="7427" width="11.42578125" style="549" customWidth="1"/>
    <col min="7428" max="7428" width="5.5703125" style="549" customWidth="1"/>
    <col min="7429" max="7429" width="37.28515625" style="549" customWidth="1"/>
    <col min="7430" max="7430" width="19.42578125" style="549" customWidth="1"/>
    <col min="7431" max="7431" width="9.42578125" style="549" customWidth="1"/>
    <col min="7432" max="7432" width="6.85546875" style="549" customWidth="1"/>
    <col min="7433" max="7680" width="9.140625" style="549"/>
    <col min="7681" max="7681" width="12" style="549" customWidth="1"/>
    <col min="7682" max="7683" width="11.42578125" style="549" customWidth="1"/>
    <col min="7684" max="7684" width="5.5703125" style="549" customWidth="1"/>
    <col min="7685" max="7685" width="37.28515625" style="549" customWidth="1"/>
    <col min="7686" max="7686" width="19.42578125" style="549" customWidth="1"/>
    <col min="7687" max="7687" width="9.42578125" style="549" customWidth="1"/>
    <col min="7688" max="7688" width="6.85546875" style="549" customWidth="1"/>
    <col min="7689" max="7936" width="9.140625" style="549"/>
    <col min="7937" max="7937" width="12" style="549" customWidth="1"/>
    <col min="7938" max="7939" width="11.42578125" style="549" customWidth="1"/>
    <col min="7940" max="7940" width="5.5703125" style="549" customWidth="1"/>
    <col min="7941" max="7941" width="37.28515625" style="549" customWidth="1"/>
    <col min="7942" max="7942" width="19.42578125" style="549" customWidth="1"/>
    <col min="7943" max="7943" width="9.42578125" style="549" customWidth="1"/>
    <col min="7944" max="7944" width="6.85546875" style="549" customWidth="1"/>
    <col min="7945" max="8192" width="9.140625" style="549"/>
    <col min="8193" max="8193" width="12" style="549" customWidth="1"/>
    <col min="8194" max="8195" width="11.42578125" style="549" customWidth="1"/>
    <col min="8196" max="8196" width="5.5703125" style="549" customWidth="1"/>
    <col min="8197" max="8197" width="37.28515625" style="549" customWidth="1"/>
    <col min="8198" max="8198" width="19.42578125" style="549" customWidth="1"/>
    <col min="8199" max="8199" width="9.42578125" style="549" customWidth="1"/>
    <col min="8200" max="8200" width="6.85546875" style="549" customWidth="1"/>
    <col min="8201" max="8448" width="9.140625" style="549"/>
    <col min="8449" max="8449" width="12" style="549" customWidth="1"/>
    <col min="8450" max="8451" width="11.42578125" style="549" customWidth="1"/>
    <col min="8452" max="8452" width="5.5703125" style="549" customWidth="1"/>
    <col min="8453" max="8453" width="37.28515625" style="549" customWidth="1"/>
    <col min="8454" max="8454" width="19.42578125" style="549" customWidth="1"/>
    <col min="8455" max="8455" width="9.42578125" style="549" customWidth="1"/>
    <col min="8456" max="8456" width="6.85546875" style="549" customWidth="1"/>
    <col min="8457" max="8704" width="9.140625" style="549"/>
    <col min="8705" max="8705" width="12" style="549" customWidth="1"/>
    <col min="8706" max="8707" width="11.42578125" style="549" customWidth="1"/>
    <col min="8708" max="8708" width="5.5703125" style="549" customWidth="1"/>
    <col min="8709" max="8709" width="37.28515625" style="549" customWidth="1"/>
    <col min="8710" max="8710" width="19.42578125" style="549" customWidth="1"/>
    <col min="8711" max="8711" width="9.42578125" style="549" customWidth="1"/>
    <col min="8712" max="8712" width="6.85546875" style="549" customWidth="1"/>
    <col min="8713" max="8960" width="9.140625" style="549"/>
    <col min="8961" max="8961" width="12" style="549" customWidth="1"/>
    <col min="8962" max="8963" width="11.42578125" style="549" customWidth="1"/>
    <col min="8964" max="8964" width="5.5703125" style="549" customWidth="1"/>
    <col min="8965" max="8965" width="37.28515625" style="549" customWidth="1"/>
    <col min="8966" max="8966" width="19.42578125" style="549" customWidth="1"/>
    <col min="8967" max="8967" width="9.42578125" style="549" customWidth="1"/>
    <col min="8968" max="8968" width="6.85546875" style="549" customWidth="1"/>
    <col min="8969" max="9216" width="9.140625" style="549"/>
    <col min="9217" max="9217" width="12" style="549" customWidth="1"/>
    <col min="9218" max="9219" width="11.42578125" style="549" customWidth="1"/>
    <col min="9220" max="9220" width="5.5703125" style="549" customWidth="1"/>
    <col min="9221" max="9221" width="37.28515625" style="549" customWidth="1"/>
    <col min="9222" max="9222" width="19.42578125" style="549" customWidth="1"/>
    <col min="9223" max="9223" width="9.42578125" style="549" customWidth="1"/>
    <col min="9224" max="9224" width="6.85546875" style="549" customWidth="1"/>
    <col min="9225" max="9472" width="9.140625" style="549"/>
    <col min="9473" max="9473" width="12" style="549" customWidth="1"/>
    <col min="9474" max="9475" width="11.42578125" style="549" customWidth="1"/>
    <col min="9476" max="9476" width="5.5703125" style="549" customWidth="1"/>
    <col min="9477" max="9477" width="37.28515625" style="549" customWidth="1"/>
    <col min="9478" max="9478" width="19.42578125" style="549" customWidth="1"/>
    <col min="9479" max="9479" width="9.42578125" style="549" customWidth="1"/>
    <col min="9480" max="9480" width="6.85546875" style="549" customWidth="1"/>
    <col min="9481" max="9728" width="9.140625" style="549"/>
    <col min="9729" max="9729" width="12" style="549" customWidth="1"/>
    <col min="9730" max="9731" width="11.42578125" style="549" customWidth="1"/>
    <col min="9732" max="9732" width="5.5703125" style="549" customWidth="1"/>
    <col min="9733" max="9733" width="37.28515625" style="549" customWidth="1"/>
    <col min="9734" max="9734" width="19.42578125" style="549" customWidth="1"/>
    <col min="9735" max="9735" width="9.42578125" style="549" customWidth="1"/>
    <col min="9736" max="9736" width="6.85546875" style="549" customWidth="1"/>
    <col min="9737" max="9984" width="9.140625" style="549"/>
    <col min="9985" max="9985" width="12" style="549" customWidth="1"/>
    <col min="9986" max="9987" width="11.42578125" style="549" customWidth="1"/>
    <col min="9988" max="9988" width="5.5703125" style="549" customWidth="1"/>
    <col min="9989" max="9989" width="37.28515625" style="549" customWidth="1"/>
    <col min="9990" max="9990" width="19.42578125" style="549" customWidth="1"/>
    <col min="9991" max="9991" width="9.42578125" style="549" customWidth="1"/>
    <col min="9992" max="9992" width="6.85546875" style="549" customWidth="1"/>
    <col min="9993" max="10240" width="9.140625" style="549"/>
    <col min="10241" max="10241" width="12" style="549" customWidth="1"/>
    <col min="10242" max="10243" width="11.42578125" style="549" customWidth="1"/>
    <col min="10244" max="10244" width="5.5703125" style="549" customWidth="1"/>
    <col min="10245" max="10245" width="37.28515625" style="549" customWidth="1"/>
    <col min="10246" max="10246" width="19.42578125" style="549" customWidth="1"/>
    <col min="10247" max="10247" width="9.42578125" style="549" customWidth="1"/>
    <col min="10248" max="10248" width="6.85546875" style="549" customWidth="1"/>
    <col min="10249" max="10496" width="9.140625" style="549"/>
    <col min="10497" max="10497" width="12" style="549" customWidth="1"/>
    <col min="10498" max="10499" width="11.42578125" style="549" customWidth="1"/>
    <col min="10500" max="10500" width="5.5703125" style="549" customWidth="1"/>
    <col min="10501" max="10501" width="37.28515625" style="549" customWidth="1"/>
    <col min="10502" max="10502" width="19.42578125" style="549" customWidth="1"/>
    <col min="10503" max="10503" width="9.42578125" style="549" customWidth="1"/>
    <col min="10504" max="10504" width="6.85546875" style="549" customWidth="1"/>
    <col min="10505" max="10752" width="9.140625" style="549"/>
    <col min="10753" max="10753" width="12" style="549" customWidth="1"/>
    <col min="10754" max="10755" width="11.42578125" style="549" customWidth="1"/>
    <col min="10756" max="10756" width="5.5703125" style="549" customWidth="1"/>
    <col min="10757" max="10757" width="37.28515625" style="549" customWidth="1"/>
    <col min="10758" max="10758" width="19.42578125" style="549" customWidth="1"/>
    <col min="10759" max="10759" width="9.42578125" style="549" customWidth="1"/>
    <col min="10760" max="10760" width="6.85546875" style="549" customWidth="1"/>
    <col min="10761" max="11008" width="9.140625" style="549"/>
    <col min="11009" max="11009" width="12" style="549" customWidth="1"/>
    <col min="11010" max="11011" width="11.42578125" style="549" customWidth="1"/>
    <col min="11012" max="11012" width="5.5703125" style="549" customWidth="1"/>
    <col min="11013" max="11013" width="37.28515625" style="549" customWidth="1"/>
    <col min="11014" max="11014" width="19.42578125" style="549" customWidth="1"/>
    <col min="11015" max="11015" width="9.42578125" style="549" customWidth="1"/>
    <col min="11016" max="11016" width="6.85546875" style="549" customWidth="1"/>
    <col min="11017" max="11264" width="9.140625" style="549"/>
    <col min="11265" max="11265" width="12" style="549" customWidth="1"/>
    <col min="11266" max="11267" width="11.42578125" style="549" customWidth="1"/>
    <col min="11268" max="11268" width="5.5703125" style="549" customWidth="1"/>
    <col min="11269" max="11269" width="37.28515625" style="549" customWidth="1"/>
    <col min="11270" max="11270" width="19.42578125" style="549" customWidth="1"/>
    <col min="11271" max="11271" width="9.42578125" style="549" customWidth="1"/>
    <col min="11272" max="11272" width="6.85546875" style="549" customWidth="1"/>
    <col min="11273" max="11520" width="9.140625" style="549"/>
    <col min="11521" max="11521" width="12" style="549" customWidth="1"/>
    <col min="11522" max="11523" width="11.42578125" style="549" customWidth="1"/>
    <col min="11524" max="11524" width="5.5703125" style="549" customWidth="1"/>
    <col min="11525" max="11525" width="37.28515625" style="549" customWidth="1"/>
    <col min="11526" max="11526" width="19.42578125" style="549" customWidth="1"/>
    <col min="11527" max="11527" width="9.42578125" style="549" customWidth="1"/>
    <col min="11528" max="11528" width="6.85546875" style="549" customWidth="1"/>
    <col min="11529" max="11776" width="9.140625" style="549"/>
    <col min="11777" max="11777" width="12" style="549" customWidth="1"/>
    <col min="11778" max="11779" width="11.42578125" style="549" customWidth="1"/>
    <col min="11780" max="11780" width="5.5703125" style="549" customWidth="1"/>
    <col min="11781" max="11781" width="37.28515625" style="549" customWidth="1"/>
    <col min="11782" max="11782" width="19.42578125" style="549" customWidth="1"/>
    <col min="11783" max="11783" width="9.42578125" style="549" customWidth="1"/>
    <col min="11784" max="11784" width="6.85546875" style="549" customWidth="1"/>
    <col min="11785" max="12032" width="9.140625" style="549"/>
    <col min="12033" max="12033" width="12" style="549" customWidth="1"/>
    <col min="12034" max="12035" width="11.42578125" style="549" customWidth="1"/>
    <col min="12036" max="12036" width="5.5703125" style="549" customWidth="1"/>
    <col min="12037" max="12037" width="37.28515625" style="549" customWidth="1"/>
    <col min="12038" max="12038" width="19.42578125" style="549" customWidth="1"/>
    <col min="12039" max="12039" width="9.42578125" style="549" customWidth="1"/>
    <col min="12040" max="12040" width="6.85546875" style="549" customWidth="1"/>
    <col min="12041" max="12288" width="9.140625" style="549"/>
    <col min="12289" max="12289" width="12" style="549" customWidth="1"/>
    <col min="12290" max="12291" width="11.42578125" style="549" customWidth="1"/>
    <col min="12292" max="12292" width="5.5703125" style="549" customWidth="1"/>
    <col min="12293" max="12293" width="37.28515625" style="549" customWidth="1"/>
    <col min="12294" max="12294" width="19.42578125" style="549" customWidth="1"/>
    <col min="12295" max="12295" width="9.42578125" style="549" customWidth="1"/>
    <col min="12296" max="12296" width="6.85546875" style="549" customWidth="1"/>
    <col min="12297" max="12544" width="9.140625" style="549"/>
    <col min="12545" max="12545" width="12" style="549" customWidth="1"/>
    <col min="12546" max="12547" width="11.42578125" style="549" customWidth="1"/>
    <col min="12548" max="12548" width="5.5703125" style="549" customWidth="1"/>
    <col min="12549" max="12549" width="37.28515625" style="549" customWidth="1"/>
    <col min="12550" max="12550" width="19.42578125" style="549" customWidth="1"/>
    <col min="12551" max="12551" width="9.42578125" style="549" customWidth="1"/>
    <col min="12552" max="12552" width="6.85546875" style="549" customWidth="1"/>
    <col min="12553" max="12800" width="9.140625" style="549"/>
    <col min="12801" max="12801" width="12" style="549" customWidth="1"/>
    <col min="12802" max="12803" width="11.42578125" style="549" customWidth="1"/>
    <col min="12804" max="12804" width="5.5703125" style="549" customWidth="1"/>
    <col min="12805" max="12805" width="37.28515625" style="549" customWidth="1"/>
    <col min="12806" max="12806" width="19.42578125" style="549" customWidth="1"/>
    <col min="12807" max="12807" width="9.42578125" style="549" customWidth="1"/>
    <col min="12808" max="12808" width="6.85546875" style="549" customWidth="1"/>
    <col min="12809" max="13056" width="9.140625" style="549"/>
    <col min="13057" max="13057" width="12" style="549" customWidth="1"/>
    <col min="13058" max="13059" width="11.42578125" style="549" customWidth="1"/>
    <col min="13060" max="13060" width="5.5703125" style="549" customWidth="1"/>
    <col min="13061" max="13061" width="37.28515625" style="549" customWidth="1"/>
    <col min="13062" max="13062" width="19.42578125" style="549" customWidth="1"/>
    <col min="13063" max="13063" width="9.42578125" style="549" customWidth="1"/>
    <col min="13064" max="13064" width="6.85546875" style="549" customWidth="1"/>
    <col min="13065" max="13312" width="9.140625" style="549"/>
    <col min="13313" max="13313" width="12" style="549" customWidth="1"/>
    <col min="13314" max="13315" width="11.42578125" style="549" customWidth="1"/>
    <col min="13316" max="13316" width="5.5703125" style="549" customWidth="1"/>
    <col min="13317" max="13317" width="37.28515625" style="549" customWidth="1"/>
    <col min="13318" max="13318" width="19.42578125" style="549" customWidth="1"/>
    <col min="13319" max="13319" width="9.42578125" style="549" customWidth="1"/>
    <col min="13320" max="13320" width="6.85546875" style="549" customWidth="1"/>
    <col min="13321" max="13568" width="9.140625" style="549"/>
    <col min="13569" max="13569" width="12" style="549" customWidth="1"/>
    <col min="13570" max="13571" width="11.42578125" style="549" customWidth="1"/>
    <col min="13572" max="13572" width="5.5703125" style="549" customWidth="1"/>
    <col min="13573" max="13573" width="37.28515625" style="549" customWidth="1"/>
    <col min="13574" max="13574" width="19.42578125" style="549" customWidth="1"/>
    <col min="13575" max="13575" width="9.42578125" style="549" customWidth="1"/>
    <col min="13576" max="13576" width="6.85546875" style="549" customWidth="1"/>
    <col min="13577" max="13824" width="9.140625" style="549"/>
    <col min="13825" max="13825" width="12" style="549" customWidth="1"/>
    <col min="13826" max="13827" width="11.42578125" style="549" customWidth="1"/>
    <col min="13828" max="13828" width="5.5703125" style="549" customWidth="1"/>
    <col min="13829" max="13829" width="37.28515625" style="549" customWidth="1"/>
    <col min="13830" max="13830" width="19.42578125" style="549" customWidth="1"/>
    <col min="13831" max="13831" width="9.42578125" style="549" customWidth="1"/>
    <col min="13832" max="13832" width="6.85546875" style="549" customWidth="1"/>
    <col min="13833" max="14080" width="9.140625" style="549"/>
    <col min="14081" max="14081" width="12" style="549" customWidth="1"/>
    <col min="14082" max="14083" width="11.42578125" style="549" customWidth="1"/>
    <col min="14084" max="14084" width="5.5703125" style="549" customWidth="1"/>
    <col min="14085" max="14085" width="37.28515625" style="549" customWidth="1"/>
    <col min="14086" max="14086" width="19.42578125" style="549" customWidth="1"/>
    <col min="14087" max="14087" width="9.42578125" style="549" customWidth="1"/>
    <col min="14088" max="14088" width="6.85546875" style="549" customWidth="1"/>
    <col min="14089" max="14336" width="9.140625" style="549"/>
    <col min="14337" max="14337" width="12" style="549" customWidth="1"/>
    <col min="14338" max="14339" width="11.42578125" style="549" customWidth="1"/>
    <col min="14340" max="14340" width="5.5703125" style="549" customWidth="1"/>
    <col min="14341" max="14341" width="37.28515625" style="549" customWidth="1"/>
    <col min="14342" max="14342" width="19.42578125" style="549" customWidth="1"/>
    <col min="14343" max="14343" width="9.42578125" style="549" customWidth="1"/>
    <col min="14344" max="14344" width="6.85546875" style="549" customWidth="1"/>
    <col min="14345" max="14592" width="9.140625" style="549"/>
    <col min="14593" max="14593" width="12" style="549" customWidth="1"/>
    <col min="14594" max="14595" width="11.42578125" style="549" customWidth="1"/>
    <col min="14596" max="14596" width="5.5703125" style="549" customWidth="1"/>
    <col min="14597" max="14597" width="37.28515625" style="549" customWidth="1"/>
    <col min="14598" max="14598" width="19.42578125" style="549" customWidth="1"/>
    <col min="14599" max="14599" width="9.42578125" style="549" customWidth="1"/>
    <col min="14600" max="14600" width="6.85546875" style="549" customWidth="1"/>
    <col min="14601" max="14848" width="9.140625" style="549"/>
    <col min="14849" max="14849" width="12" style="549" customWidth="1"/>
    <col min="14850" max="14851" width="11.42578125" style="549" customWidth="1"/>
    <col min="14852" max="14852" width="5.5703125" style="549" customWidth="1"/>
    <col min="14853" max="14853" width="37.28515625" style="549" customWidth="1"/>
    <col min="14854" max="14854" width="19.42578125" style="549" customWidth="1"/>
    <col min="14855" max="14855" width="9.42578125" style="549" customWidth="1"/>
    <col min="14856" max="14856" width="6.85546875" style="549" customWidth="1"/>
    <col min="14857" max="15104" width="9.140625" style="549"/>
    <col min="15105" max="15105" width="12" style="549" customWidth="1"/>
    <col min="15106" max="15107" width="11.42578125" style="549" customWidth="1"/>
    <col min="15108" max="15108" width="5.5703125" style="549" customWidth="1"/>
    <col min="15109" max="15109" width="37.28515625" style="549" customWidth="1"/>
    <col min="15110" max="15110" width="19.42578125" style="549" customWidth="1"/>
    <col min="15111" max="15111" width="9.42578125" style="549" customWidth="1"/>
    <col min="15112" max="15112" width="6.85546875" style="549" customWidth="1"/>
    <col min="15113" max="15360" width="9.140625" style="549"/>
    <col min="15361" max="15361" width="12" style="549" customWidth="1"/>
    <col min="15362" max="15363" width="11.42578125" style="549" customWidth="1"/>
    <col min="15364" max="15364" width="5.5703125" style="549" customWidth="1"/>
    <col min="15365" max="15365" width="37.28515625" style="549" customWidth="1"/>
    <col min="15366" max="15366" width="19.42578125" style="549" customWidth="1"/>
    <col min="15367" max="15367" width="9.42578125" style="549" customWidth="1"/>
    <col min="15368" max="15368" width="6.85546875" style="549" customWidth="1"/>
    <col min="15369" max="15616" width="9.140625" style="549"/>
    <col min="15617" max="15617" width="12" style="549" customWidth="1"/>
    <col min="15618" max="15619" width="11.42578125" style="549" customWidth="1"/>
    <col min="15620" max="15620" width="5.5703125" style="549" customWidth="1"/>
    <col min="15621" max="15621" width="37.28515625" style="549" customWidth="1"/>
    <col min="15622" max="15622" width="19.42578125" style="549" customWidth="1"/>
    <col min="15623" max="15623" width="9.42578125" style="549" customWidth="1"/>
    <col min="15624" max="15624" width="6.85546875" style="549" customWidth="1"/>
    <col min="15625" max="15872" width="9.140625" style="549"/>
    <col min="15873" max="15873" width="12" style="549" customWidth="1"/>
    <col min="15874" max="15875" width="11.42578125" style="549" customWidth="1"/>
    <col min="15876" max="15876" width="5.5703125" style="549" customWidth="1"/>
    <col min="15877" max="15877" width="37.28515625" style="549" customWidth="1"/>
    <col min="15878" max="15878" width="19.42578125" style="549" customWidth="1"/>
    <col min="15879" max="15879" width="9.42578125" style="549" customWidth="1"/>
    <col min="15880" max="15880" width="6.85546875" style="549" customWidth="1"/>
    <col min="15881" max="16128" width="9.140625" style="549"/>
    <col min="16129" max="16129" width="12" style="549" customWidth="1"/>
    <col min="16130" max="16131" width="11.42578125" style="549" customWidth="1"/>
    <col min="16132" max="16132" width="5.5703125" style="549" customWidth="1"/>
    <col min="16133" max="16133" width="37.28515625" style="549" customWidth="1"/>
    <col min="16134" max="16134" width="19.42578125" style="549" customWidth="1"/>
    <col min="16135" max="16135" width="9.42578125" style="549" customWidth="1"/>
    <col min="16136" max="16136" width="6.85546875" style="549" customWidth="1"/>
    <col min="16137" max="16384" width="9.140625" style="549"/>
  </cols>
  <sheetData>
    <row r="1" spans="1:16" x14ac:dyDescent="0.35">
      <c r="A1" s="681"/>
      <c r="B1" s="682"/>
      <c r="C1" s="682"/>
      <c r="D1" s="682"/>
      <c r="E1" s="682"/>
      <c r="F1" s="682"/>
      <c r="G1" s="682"/>
      <c r="H1" s="682"/>
    </row>
    <row r="2" spans="1:16" ht="23.25" x14ac:dyDescent="0.35">
      <c r="A2" s="708" t="s">
        <v>0</v>
      </c>
      <c r="B2" s="708"/>
      <c r="C2" s="708"/>
      <c r="D2" s="708"/>
      <c r="E2" s="708"/>
      <c r="F2" s="708"/>
      <c r="G2" s="708"/>
      <c r="H2" s="708"/>
    </row>
    <row r="3" spans="1:16" ht="23.25" customHeight="1" x14ac:dyDescent="0.35">
      <c r="A3" s="709" t="s">
        <v>1</v>
      </c>
      <c r="B3" s="709"/>
      <c r="C3" s="709"/>
      <c r="D3" s="709"/>
      <c r="E3" s="709"/>
      <c r="F3" s="709"/>
      <c r="G3" s="709"/>
      <c r="H3" s="709"/>
    </row>
    <row r="4" spans="1:16" ht="19.5" customHeight="1" x14ac:dyDescent="0.35">
      <c r="A4" s="559"/>
      <c r="B4" s="559"/>
      <c r="C4" s="559"/>
      <c r="D4" s="559"/>
      <c r="E4" s="559"/>
      <c r="F4" s="559"/>
      <c r="G4" s="559"/>
      <c r="H4" s="559"/>
    </row>
    <row r="5" spans="1:16" x14ac:dyDescent="0.35">
      <c r="A5" s="114" t="s">
        <v>2</v>
      </c>
      <c r="B5" s="673"/>
      <c r="C5" s="674"/>
      <c r="D5" s="675"/>
      <c r="E5" s="115" t="s">
        <v>3</v>
      </c>
      <c r="F5" s="683"/>
      <c r="G5" s="684"/>
      <c r="H5" s="685"/>
    </row>
    <row r="6" spans="1:16" ht="25.5" customHeight="1" x14ac:dyDescent="0.35">
      <c r="A6" s="116" t="s">
        <v>4</v>
      </c>
      <c r="B6" s="673"/>
      <c r="C6" s="674"/>
      <c r="D6" s="675"/>
      <c r="E6" s="117" t="s">
        <v>5</v>
      </c>
      <c r="F6" s="686"/>
      <c r="G6" s="687"/>
      <c r="H6" s="688"/>
    </row>
    <row r="7" spans="1:16" ht="18.75" customHeight="1" x14ac:dyDescent="0.35">
      <c r="A7" s="118"/>
      <c r="B7" s="118"/>
      <c r="C7" s="119"/>
      <c r="D7" s="119"/>
      <c r="E7" s="120" t="s">
        <v>296</v>
      </c>
      <c r="F7" s="760"/>
      <c r="G7" s="761"/>
      <c r="H7" s="762"/>
    </row>
    <row r="8" spans="1:16" ht="23.1" customHeight="1" x14ac:dyDescent="0.35">
      <c r="A8" s="710" t="s">
        <v>553</v>
      </c>
      <c r="B8" s="710"/>
      <c r="C8" s="710"/>
      <c r="D8" s="710"/>
      <c r="E8" s="710"/>
      <c r="F8" s="710"/>
      <c r="G8" s="710"/>
      <c r="H8" s="710"/>
    </row>
    <row r="9" spans="1:16" ht="15" customHeight="1" x14ac:dyDescent="0.35">
      <c r="A9" s="565"/>
      <c r="B9" s="1"/>
      <c r="C9" s="121"/>
      <c r="D9" s="121"/>
      <c r="E9" s="122"/>
      <c r="F9" s="123"/>
      <c r="G9" s="124"/>
      <c r="H9" s="123"/>
    </row>
    <row r="10" spans="1:16" ht="23.1" customHeight="1" x14ac:dyDescent="0.35">
      <c r="A10" s="735" t="s">
        <v>97</v>
      </c>
      <c r="B10" s="735"/>
      <c r="C10" s="735"/>
      <c r="D10" s="735"/>
      <c r="E10" s="735"/>
      <c r="F10" s="735"/>
      <c r="G10" s="735"/>
      <c r="H10" s="735"/>
    </row>
    <row r="11" spans="1:16" s="536" customFormat="1" ht="23.1" customHeight="1" x14ac:dyDescent="0.4">
      <c r="A11" s="128" t="s">
        <v>158</v>
      </c>
      <c r="B11" s="128"/>
      <c r="C11" s="129"/>
      <c r="D11" s="130" t="s">
        <v>6</v>
      </c>
      <c r="E11" s="131">
        <f>H186</f>
        <v>0</v>
      </c>
      <c r="F11" s="132" t="s">
        <v>7</v>
      </c>
      <c r="G11" s="133"/>
      <c r="H11" s="134"/>
      <c r="I11" s="20"/>
      <c r="J11" s="20"/>
      <c r="K11" s="20"/>
      <c r="L11" s="20"/>
      <c r="M11" s="20"/>
      <c r="N11" s="20"/>
      <c r="O11" s="20"/>
      <c r="P11" s="20"/>
    </row>
    <row r="12" spans="1:16" ht="23.1" customHeight="1" x14ac:dyDescent="0.35">
      <c r="A12" s="135"/>
      <c r="B12" s="135"/>
      <c r="C12" s="135"/>
      <c r="D12" s="135"/>
      <c r="E12" s="127" t="s">
        <v>8</v>
      </c>
      <c r="F12" s="136"/>
      <c r="G12" s="137"/>
      <c r="H12" s="137"/>
    </row>
    <row r="13" spans="1:16" ht="23.1" customHeight="1" x14ac:dyDescent="0.35">
      <c r="A13" s="676" t="s">
        <v>153</v>
      </c>
      <c r="B13" s="676"/>
      <c r="C13" s="676"/>
      <c r="D13" s="138"/>
      <c r="E13" s="139" t="s">
        <v>266</v>
      </c>
      <c r="F13" s="517">
        <f>E11-24</f>
        <v>-24</v>
      </c>
      <c r="G13" s="140"/>
      <c r="H13" s="140"/>
    </row>
    <row r="14" spans="1:16" ht="23.1" customHeight="1" x14ac:dyDescent="0.35">
      <c r="A14" s="141" t="s">
        <v>282</v>
      </c>
    </row>
    <row r="15" spans="1:16" ht="15" customHeight="1" x14ac:dyDescent="0.35">
      <c r="A15" s="141"/>
    </row>
    <row r="16" spans="1:16" ht="18" customHeight="1" x14ac:dyDescent="0.35">
      <c r="A16" s="657" t="s">
        <v>9</v>
      </c>
      <c r="B16" s="657" t="s">
        <v>10</v>
      </c>
      <c r="C16" s="659" t="s">
        <v>11</v>
      </c>
      <c r="D16" s="660"/>
      <c r="E16" s="657" t="s">
        <v>12</v>
      </c>
      <c r="F16" s="142" t="s">
        <v>13</v>
      </c>
      <c r="G16" s="143" t="s">
        <v>14</v>
      </c>
      <c r="H16" s="560" t="s">
        <v>15</v>
      </c>
    </row>
    <row r="17" spans="1:8" ht="18" customHeight="1" x14ac:dyDescent="0.35">
      <c r="A17" s="658"/>
      <c r="B17" s="658"/>
      <c r="C17" s="661"/>
      <c r="D17" s="662"/>
      <c r="E17" s="658"/>
      <c r="F17" s="144" t="s">
        <v>16</v>
      </c>
      <c r="G17" s="145" t="s">
        <v>17</v>
      </c>
      <c r="H17" s="146" t="s">
        <v>18</v>
      </c>
    </row>
    <row r="18" spans="1:8" ht="18" customHeight="1" x14ac:dyDescent="0.35">
      <c r="A18" s="663"/>
      <c r="B18" s="666"/>
      <c r="C18" s="147" t="s">
        <v>19</v>
      </c>
      <c r="D18" s="148"/>
      <c r="E18" s="149" t="s">
        <v>20</v>
      </c>
      <c r="F18" s="498"/>
      <c r="G18" s="513"/>
      <c r="H18" s="150">
        <f>0.61*G18</f>
        <v>0</v>
      </c>
    </row>
    <row r="19" spans="1:8" ht="18" customHeight="1" x14ac:dyDescent="0.35">
      <c r="A19" s="664"/>
      <c r="B19" s="664"/>
      <c r="C19" s="151" t="s">
        <v>21</v>
      </c>
      <c r="D19" s="152"/>
      <c r="E19" s="149" t="s">
        <v>22</v>
      </c>
      <c r="F19" s="153"/>
      <c r="G19" s="154"/>
      <c r="H19" s="150">
        <f>1*G18</f>
        <v>0</v>
      </c>
    </row>
    <row r="20" spans="1:8" ht="18" customHeight="1" x14ac:dyDescent="0.35">
      <c r="A20" s="664"/>
      <c r="B20" s="664"/>
      <c r="C20" s="155" t="s">
        <v>23</v>
      </c>
      <c r="D20" s="156"/>
      <c r="E20" s="157" t="s">
        <v>24</v>
      </c>
      <c r="F20" s="158"/>
      <c r="G20" s="154"/>
      <c r="H20" s="150">
        <f>0.013*G18*F18</f>
        <v>0</v>
      </c>
    </row>
    <row r="21" spans="1:8" ht="18" customHeight="1" x14ac:dyDescent="0.35">
      <c r="A21" s="665"/>
      <c r="B21" s="665"/>
      <c r="C21" s="151" t="s">
        <v>25</v>
      </c>
      <c r="D21" s="152"/>
      <c r="E21" s="511">
        <v>100</v>
      </c>
      <c r="F21" s="159"/>
      <c r="G21" s="154"/>
      <c r="H21" s="150"/>
    </row>
    <row r="22" spans="1:8" ht="18" customHeight="1" x14ac:dyDescent="0.45">
      <c r="A22" s="160"/>
      <c r="B22" s="161"/>
      <c r="C22" s="162"/>
      <c r="D22" s="162"/>
      <c r="E22" s="163" t="s">
        <v>26</v>
      </c>
      <c r="F22" s="164">
        <f>SUM(F18)</f>
        <v>0</v>
      </c>
      <c r="G22" s="165">
        <f>SUM(G18)</f>
        <v>0</v>
      </c>
      <c r="H22" s="166">
        <f>+(H18+H19+H20)/(100/E21)</f>
        <v>0</v>
      </c>
    </row>
    <row r="23" spans="1:8" ht="18" customHeight="1" x14ac:dyDescent="0.35">
      <c r="A23" s="663"/>
      <c r="B23" s="663"/>
      <c r="C23" s="151" t="s">
        <v>19</v>
      </c>
      <c r="D23" s="152"/>
      <c r="E23" s="149" t="s">
        <v>20</v>
      </c>
      <c r="F23" s="498"/>
      <c r="G23" s="512"/>
      <c r="H23" s="150">
        <f>0.61*G23</f>
        <v>0</v>
      </c>
    </row>
    <row r="24" spans="1:8" ht="18" customHeight="1" x14ac:dyDescent="0.35">
      <c r="A24" s="664"/>
      <c r="B24" s="664"/>
      <c r="C24" s="151" t="s">
        <v>21</v>
      </c>
      <c r="D24" s="152"/>
      <c r="E24" s="149" t="s">
        <v>22</v>
      </c>
      <c r="F24" s="153"/>
      <c r="G24" s="154"/>
      <c r="H24" s="150">
        <f>1*G23</f>
        <v>0</v>
      </c>
    </row>
    <row r="25" spans="1:8" ht="18" customHeight="1" x14ac:dyDescent="0.35">
      <c r="A25" s="664"/>
      <c r="B25" s="664"/>
      <c r="C25" s="155" t="s">
        <v>23</v>
      </c>
      <c r="D25" s="156"/>
      <c r="E25" s="157" t="s">
        <v>24</v>
      </c>
      <c r="F25" s="158"/>
      <c r="G25" s="154"/>
      <c r="H25" s="150">
        <f>0.013*G23*F23</f>
        <v>0</v>
      </c>
    </row>
    <row r="26" spans="1:8" ht="18" customHeight="1" x14ac:dyDescent="0.35">
      <c r="A26" s="665"/>
      <c r="B26" s="665"/>
      <c r="C26" s="151" t="s">
        <v>25</v>
      </c>
      <c r="D26" s="152"/>
      <c r="E26" s="511">
        <v>100</v>
      </c>
      <c r="F26" s="159"/>
      <c r="G26" s="154"/>
      <c r="H26" s="150"/>
    </row>
    <row r="27" spans="1:8" ht="18" customHeight="1" x14ac:dyDescent="0.45">
      <c r="A27" s="160"/>
      <c r="B27" s="161"/>
      <c r="C27" s="162"/>
      <c r="D27" s="162"/>
      <c r="E27" s="163" t="s">
        <v>26</v>
      </c>
      <c r="F27" s="164">
        <f>SUM(F23)</f>
        <v>0</v>
      </c>
      <c r="G27" s="165">
        <f>SUM(G23)</f>
        <v>0</v>
      </c>
      <c r="H27" s="166">
        <f>+(H23+H24+H25)/(100/E26)</f>
        <v>0</v>
      </c>
    </row>
    <row r="28" spans="1:8" ht="18" customHeight="1" x14ac:dyDescent="0.35">
      <c r="A28" s="663"/>
      <c r="B28" s="663"/>
      <c r="C28" s="151" t="s">
        <v>19</v>
      </c>
      <c r="D28" s="152"/>
      <c r="E28" s="149" t="s">
        <v>20</v>
      </c>
      <c r="F28" s="498"/>
      <c r="G28" s="512"/>
      <c r="H28" s="150">
        <f>0.61*G28</f>
        <v>0</v>
      </c>
    </row>
    <row r="29" spans="1:8" ht="18" customHeight="1" x14ac:dyDescent="0.35">
      <c r="A29" s="664"/>
      <c r="B29" s="664"/>
      <c r="C29" s="151" t="s">
        <v>21</v>
      </c>
      <c r="D29" s="152"/>
      <c r="E29" s="149" t="s">
        <v>22</v>
      </c>
      <c r="F29" s="153"/>
      <c r="G29" s="154"/>
      <c r="H29" s="150">
        <f>1*G28</f>
        <v>0</v>
      </c>
    </row>
    <row r="30" spans="1:8" ht="18" customHeight="1" x14ac:dyDescent="0.35">
      <c r="A30" s="664"/>
      <c r="B30" s="664"/>
      <c r="C30" s="155" t="s">
        <v>23</v>
      </c>
      <c r="D30" s="156"/>
      <c r="E30" s="157" t="s">
        <v>24</v>
      </c>
      <c r="F30" s="158"/>
      <c r="G30" s="154"/>
      <c r="H30" s="150">
        <f>0.013*G28*F28</f>
        <v>0</v>
      </c>
    </row>
    <row r="31" spans="1:8" ht="18" customHeight="1" x14ac:dyDescent="0.35">
      <c r="A31" s="665"/>
      <c r="B31" s="665"/>
      <c r="C31" s="151" t="s">
        <v>25</v>
      </c>
      <c r="D31" s="152"/>
      <c r="E31" s="511">
        <v>100</v>
      </c>
      <c r="F31" s="159"/>
      <c r="G31" s="154"/>
      <c r="H31" s="150"/>
    </row>
    <row r="32" spans="1:8" ht="18" customHeight="1" x14ac:dyDescent="0.45">
      <c r="A32" s="160"/>
      <c r="B32" s="161"/>
      <c r="C32" s="162"/>
      <c r="D32" s="162"/>
      <c r="E32" s="163" t="s">
        <v>26</v>
      </c>
      <c r="F32" s="164">
        <f>SUM(F28)</f>
        <v>0</v>
      </c>
      <c r="G32" s="165">
        <f>SUM(G28)</f>
        <v>0</v>
      </c>
      <c r="H32" s="166">
        <f>+(H28+H29+H30)/(100/E31)</f>
        <v>0</v>
      </c>
    </row>
    <row r="33" spans="1:18" ht="18" customHeight="1" x14ac:dyDescent="0.35">
      <c r="A33" s="663"/>
      <c r="B33" s="663"/>
      <c r="C33" s="151" t="s">
        <v>19</v>
      </c>
      <c r="D33" s="152"/>
      <c r="E33" s="149" t="s">
        <v>20</v>
      </c>
      <c r="F33" s="498"/>
      <c r="G33" s="512"/>
      <c r="H33" s="150">
        <f>0.61*G33</f>
        <v>0</v>
      </c>
    </row>
    <row r="34" spans="1:18" ht="18" customHeight="1" x14ac:dyDescent="0.35">
      <c r="A34" s="664"/>
      <c r="B34" s="664"/>
      <c r="C34" s="151" t="s">
        <v>21</v>
      </c>
      <c r="D34" s="152"/>
      <c r="E34" s="149" t="s">
        <v>22</v>
      </c>
      <c r="F34" s="153"/>
      <c r="G34" s="154"/>
      <c r="H34" s="150">
        <f>1*G33</f>
        <v>0</v>
      </c>
    </row>
    <row r="35" spans="1:18" ht="18" customHeight="1" x14ac:dyDescent="0.35">
      <c r="A35" s="664"/>
      <c r="B35" s="664"/>
      <c r="C35" s="155" t="s">
        <v>23</v>
      </c>
      <c r="D35" s="156"/>
      <c r="E35" s="157" t="s">
        <v>24</v>
      </c>
      <c r="F35" s="158"/>
      <c r="G35" s="154"/>
      <c r="H35" s="150">
        <f>0.013*G33*F33</f>
        <v>0</v>
      </c>
    </row>
    <row r="36" spans="1:18" ht="18" customHeight="1" x14ac:dyDescent="0.35">
      <c r="A36" s="665"/>
      <c r="B36" s="665"/>
      <c r="C36" s="151" t="s">
        <v>25</v>
      </c>
      <c r="D36" s="152"/>
      <c r="E36" s="511">
        <v>100</v>
      </c>
      <c r="F36" s="167"/>
      <c r="G36" s="154"/>
      <c r="H36" s="150"/>
    </row>
    <row r="37" spans="1:18" ht="18" customHeight="1" x14ac:dyDescent="0.45">
      <c r="A37" s="168"/>
      <c r="B37" s="168"/>
      <c r="C37" s="162"/>
      <c r="D37" s="156"/>
      <c r="E37" s="163" t="s">
        <v>26</v>
      </c>
      <c r="F37" s="169">
        <f>SUM(F33)</f>
        <v>0</v>
      </c>
      <c r="G37" s="170">
        <f>SUM(G33)</f>
        <v>0</v>
      </c>
      <c r="H37" s="166">
        <f>+(H33+H34+H35)/(100/E36)</f>
        <v>0</v>
      </c>
    </row>
    <row r="38" spans="1:18" ht="18" customHeight="1" x14ac:dyDescent="0.35">
      <c r="A38" s="168"/>
      <c r="B38" s="168"/>
      <c r="C38" s="171"/>
      <c r="D38" s="171"/>
      <c r="E38" s="172" t="s">
        <v>283</v>
      </c>
      <c r="F38" s="173">
        <f>+F22+F27+F32+F37</f>
        <v>0</v>
      </c>
      <c r="G38" s="174">
        <f>+G22+G27+G32+G37</f>
        <v>0</v>
      </c>
      <c r="H38" s="175">
        <f>+H22+H27+H32+H37</f>
        <v>0</v>
      </c>
    </row>
    <row r="39" spans="1:18" ht="18" customHeight="1" x14ac:dyDescent="0.35">
      <c r="A39" s="168"/>
      <c r="B39" s="168"/>
      <c r="C39" s="171"/>
      <c r="D39" s="171"/>
      <c r="E39" s="176"/>
      <c r="F39" s="177"/>
      <c r="G39" s="178"/>
      <c r="H39" s="179"/>
    </row>
    <row r="40" spans="1:18" ht="18" customHeight="1" x14ac:dyDescent="0.35">
      <c r="A40" s="168"/>
      <c r="B40" s="168"/>
      <c r="C40" s="171"/>
      <c r="D40" s="171"/>
      <c r="E40" s="176"/>
      <c r="F40" s="177"/>
      <c r="G40" s="178"/>
      <c r="H40" s="179"/>
    </row>
    <row r="41" spans="1:18" ht="18" customHeight="1" x14ac:dyDescent="0.35">
      <c r="A41" s="168"/>
      <c r="B41" s="168"/>
      <c r="C41" s="171"/>
      <c r="D41" s="171"/>
      <c r="E41" s="176"/>
      <c r="F41" s="177"/>
      <c r="G41" s="178"/>
      <c r="H41" s="179"/>
    </row>
    <row r="42" spans="1:18" ht="18" customHeight="1" x14ac:dyDescent="0.35">
      <c r="A42" s="168"/>
      <c r="B42" s="168"/>
      <c r="C42" s="171"/>
      <c r="D42" s="171"/>
      <c r="E42" s="176"/>
      <c r="F42" s="177"/>
      <c r="G42" s="178"/>
      <c r="H42" s="179"/>
    </row>
    <row r="43" spans="1:18" ht="42.6" customHeight="1" x14ac:dyDescent="0.35">
      <c r="A43" s="168"/>
      <c r="B43" s="168"/>
      <c r="C43" s="171"/>
      <c r="D43" s="171"/>
      <c r="E43" s="176"/>
      <c r="F43" s="177"/>
      <c r="G43" s="178"/>
      <c r="H43" s="179"/>
    </row>
    <row r="44" spans="1:18" s="6" customFormat="1" ht="24" customHeight="1" x14ac:dyDescent="0.2">
      <c r="A44" s="180" t="s">
        <v>284</v>
      </c>
      <c r="B44" s="1"/>
      <c r="C44" s="1"/>
      <c r="D44" s="1"/>
      <c r="E44" s="1"/>
      <c r="F44" s="1"/>
      <c r="G44" s="181"/>
      <c r="H44" s="180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8" customHeight="1" x14ac:dyDescent="0.35">
      <c r="A45" s="141"/>
      <c r="H45" s="182"/>
    </row>
    <row r="46" spans="1:18" ht="18" customHeight="1" x14ac:dyDescent="0.35">
      <c r="A46" s="561" t="s">
        <v>9</v>
      </c>
      <c r="B46" s="560" t="s">
        <v>10</v>
      </c>
      <c r="C46" s="659" t="s">
        <v>11</v>
      </c>
      <c r="D46" s="660"/>
      <c r="E46" s="560" t="s">
        <v>12</v>
      </c>
      <c r="F46" s="142" t="s">
        <v>13</v>
      </c>
      <c r="G46" s="143" t="s">
        <v>13</v>
      </c>
      <c r="H46" s="562" t="s">
        <v>15</v>
      </c>
    </row>
    <row r="47" spans="1:18" ht="18" customHeight="1" x14ac:dyDescent="0.35">
      <c r="A47" s="183"/>
      <c r="B47" s="184"/>
      <c r="C47" s="661"/>
      <c r="D47" s="662"/>
      <c r="E47" s="184"/>
      <c r="F47" s="144" t="s">
        <v>16</v>
      </c>
      <c r="G47" s="145" t="s">
        <v>7</v>
      </c>
      <c r="H47" s="564" t="s">
        <v>18</v>
      </c>
    </row>
    <row r="48" spans="1:18" ht="18" customHeight="1" x14ac:dyDescent="0.35">
      <c r="A48" s="663"/>
      <c r="B48" s="666"/>
      <c r="C48" s="669" t="s">
        <v>27</v>
      </c>
      <c r="D48" s="185"/>
      <c r="E48" s="152" t="s">
        <v>28</v>
      </c>
      <c r="F48" s="153" t="s">
        <v>29</v>
      </c>
      <c r="G48" s="491"/>
      <c r="H48" s="150">
        <f>G48</f>
        <v>0</v>
      </c>
    </row>
    <row r="49" spans="1:8" ht="18" customHeight="1" x14ac:dyDescent="0.35">
      <c r="A49" s="664"/>
      <c r="B49" s="664"/>
      <c r="C49" s="670"/>
      <c r="D49" s="186"/>
      <c r="E49" s="156" t="s">
        <v>30</v>
      </c>
      <c r="F49" s="511"/>
      <c r="G49" s="187"/>
      <c r="H49" s="150">
        <f>0.067*F49</f>
        <v>0</v>
      </c>
    </row>
    <row r="50" spans="1:8" ht="18" customHeight="1" x14ac:dyDescent="0.35">
      <c r="A50" s="665"/>
      <c r="B50" s="665"/>
      <c r="C50" s="151" t="s">
        <v>25</v>
      </c>
      <c r="D50" s="152"/>
      <c r="E50" s="511">
        <v>100</v>
      </c>
      <c r="F50" s="188"/>
      <c r="G50" s="187"/>
      <c r="H50" s="150"/>
    </row>
    <row r="51" spans="1:8" ht="18" customHeight="1" x14ac:dyDescent="0.35">
      <c r="A51" s="189"/>
      <c r="B51" s="190"/>
      <c r="C51" s="191"/>
      <c r="D51" s="191"/>
      <c r="E51" s="191"/>
      <c r="F51" s="192"/>
      <c r="G51" s="193" t="s">
        <v>26</v>
      </c>
      <c r="H51" s="194">
        <f>+(H48+H49)/(100/E50)</f>
        <v>0</v>
      </c>
    </row>
    <row r="52" spans="1:8" ht="18" customHeight="1" x14ac:dyDescent="0.35">
      <c r="A52" s="663"/>
      <c r="B52" s="666"/>
      <c r="C52" s="669" t="s">
        <v>27</v>
      </c>
      <c r="D52" s="185"/>
      <c r="E52" s="152" t="s">
        <v>28</v>
      </c>
      <c r="F52" s="153" t="s">
        <v>29</v>
      </c>
      <c r="G52" s="491"/>
      <c r="H52" s="150">
        <f>G52</f>
        <v>0</v>
      </c>
    </row>
    <row r="53" spans="1:8" ht="18" customHeight="1" x14ac:dyDescent="0.35">
      <c r="A53" s="664"/>
      <c r="B53" s="664"/>
      <c r="C53" s="670"/>
      <c r="D53" s="186"/>
      <c r="E53" s="156" t="s">
        <v>30</v>
      </c>
      <c r="F53" s="511"/>
      <c r="G53" s="187"/>
      <c r="H53" s="150">
        <f>0.067*F53</f>
        <v>0</v>
      </c>
    </row>
    <row r="54" spans="1:8" ht="18" customHeight="1" x14ac:dyDescent="0.35">
      <c r="A54" s="665"/>
      <c r="B54" s="665"/>
      <c r="C54" s="151" t="s">
        <v>25</v>
      </c>
      <c r="D54" s="152"/>
      <c r="E54" s="511">
        <v>100</v>
      </c>
      <c r="F54" s="188"/>
      <c r="G54" s="187"/>
      <c r="H54" s="150"/>
    </row>
    <row r="55" spans="1:8" ht="18" customHeight="1" x14ac:dyDescent="0.35">
      <c r="A55" s="189"/>
      <c r="B55" s="190"/>
      <c r="C55" s="191"/>
      <c r="D55" s="191"/>
      <c r="E55" s="191"/>
      <c r="F55" s="192"/>
      <c r="G55" s="193" t="s">
        <v>26</v>
      </c>
      <c r="H55" s="194">
        <f>+(H52+H53)/(100/E54)</f>
        <v>0</v>
      </c>
    </row>
    <row r="56" spans="1:8" ht="18" customHeight="1" x14ac:dyDescent="0.35">
      <c r="A56" s="663"/>
      <c r="B56" s="666"/>
      <c r="C56" s="669" t="s">
        <v>27</v>
      </c>
      <c r="D56" s="185"/>
      <c r="E56" s="152" t="s">
        <v>28</v>
      </c>
      <c r="F56" s="153" t="s">
        <v>29</v>
      </c>
      <c r="G56" s="491"/>
      <c r="H56" s="150">
        <f>G56</f>
        <v>0</v>
      </c>
    </row>
    <row r="57" spans="1:8" ht="18" customHeight="1" x14ac:dyDescent="0.35">
      <c r="A57" s="664"/>
      <c r="B57" s="664"/>
      <c r="C57" s="670"/>
      <c r="D57" s="186"/>
      <c r="E57" s="156" t="s">
        <v>30</v>
      </c>
      <c r="F57" s="511"/>
      <c r="G57" s="187"/>
      <c r="H57" s="150">
        <f>0.067*F57</f>
        <v>0</v>
      </c>
    </row>
    <row r="58" spans="1:8" ht="18" customHeight="1" x14ac:dyDescent="0.35">
      <c r="A58" s="665"/>
      <c r="B58" s="665"/>
      <c r="C58" s="151" t="s">
        <v>25</v>
      </c>
      <c r="D58" s="152"/>
      <c r="E58" s="511">
        <v>100</v>
      </c>
      <c r="F58" s="188"/>
      <c r="G58" s="187"/>
      <c r="H58" s="150"/>
    </row>
    <row r="59" spans="1:8" ht="18" customHeight="1" x14ac:dyDescent="0.35">
      <c r="A59" s="514"/>
      <c r="B59" s="515"/>
      <c r="C59" s="191"/>
      <c r="D59" s="191"/>
      <c r="E59" s="191"/>
      <c r="F59" s="192"/>
      <c r="G59" s="193" t="s">
        <v>26</v>
      </c>
      <c r="H59" s="194">
        <f>+(H56+H57)/(100/E58)</f>
        <v>0</v>
      </c>
    </row>
    <row r="60" spans="1:8" ht="18" customHeight="1" x14ac:dyDescent="0.35">
      <c r="A60" s="663"/>
      <c r="B60" s="666"/>
      <c r="C60" s="669" t="s">
        <v>27</v>
      </c>
      <c r="D60" s="185"/>
      <c r="E60" s="152" t="s">
        <v>28</v>
      </c>
      <c r="F60" s="153" t="s">
        <v>29</v>
      </c>
      <c r="G60" s="491"/>
      <c r="H60" s="150">
        <f>G60</f>
        <v>0</v>
      </c>
    </row>
    <row r="61" spans="1:8" ht="18" customHeight="1" x14ac:dyDescent="0.35">
      <c r="A61" s="664"/>
      <c r="B61" s="664"/>
      <c r="C61" s="670"/>
      <c r="D61" s="186"/>
      <c r="E61" s="156" t="s">
        <v>30</v>
      </c>
      <c r="F61" s="511"/>
      <c r="G61" s="187"/>
      <c r="H61" s="150">
        <f>0.067*F61</f>
        <v>0</v>
      </c>
    </row>
    <row r="62" spans="1:8" ht="18" customHeight="1" x14ac:dyDescent="0.35">
      <c r="A62" s="665"/>
      <c r="B62" s="665"/>
      <c r="C62" s="151" t="s">
        <v>25</v>
      </c>
      <c r="D62" s="152"/>
      <c r="E62" s="511">
        <v>100</v>
      </c>
      <c r="F62" s="188"/>
      <c r="G62" s="187"/>
      <c r="H62" s="150"/>
    </row>
    <row r="63" spans="1:8" ht="18" customHeight="1" x14ac:dyDescent="0.35">
      <c r="A63" s="189"/>
      <c r="B63" s="190"/>
      <c r="C63" s="191"/>
      <c r="D63" s="191"/>
      <c r="E63" s="191"/>
      <c r="F63" s="192"/>
      <c r="G63" s="193" t="s">
        <v>26</v>
      </c>
      <c r="H63" s="194">
        <f>+(H60+H61)/(100/E62)</f>
        <v>0</v>
      </c>
    </row>
    <row r="64" spans="1:8" ht="18" customHeight="1" x14ac:dyDescent="0.35">
      <c r="A64" s="663"/>
      <c r="B64" s="666"/>
      <c r="C64" s="669" t="s">
        <v>27</v>
      </c>
      <c r="D64" s="185"/>
      <c r="E64" s="152" t="s">
        <v>28</v>
      </c>
      <c r="F64" s="153" t="s">
        <v>29</v>
      </c>
      <c r="G64" s="491"/>
      <c r="H64" s="150">
        <f>G64</f>
        <v>0</v>
      </c>
    </row>
    <row r="65" spans="1:8" ht="18" customHeight="1" x14ac:dyDescent="0.35">
      <c r="A65" s="679"/>
      <c r="B65" s="677"/>
      <c r="C65" s="670"/>
      <c r="D65" s="186"/>
      <c r="E65" s="156" t="s">
        <v>30</v>
      </c>
      <c r="F65" s="511"/>
      <c r="G65" s="187"/>
      <c r="H65" s="150">
        <f>0.067*F65</f>
        <v>0</v>
      </c>
    </row>
    <row r="66" spans="1:8" ht="18" customHeight="1" x14ac:dyDescent="0.35">
      <c r="A66" s="680"/>
      <c r="B66" s="678"/>
      <c r="C66" s="151" t="s">
        <v>25</v>
      </c>
      <c r="D66" s="152"/>
      <c r="E66" s="511">
        <v>100</v>
      </c>
      <c r="F66" s="188"/>
      <c r="G66" s="187"/>
      <c r="H66" s="150"/>
    </row>
    <row r="67" spans="1:8" ht="18" customHeight="1" x14ac:dyDescent="0.35">
      <c r="A67" s="189"/>
      <c r="B67" s="190"/>
      <c r="C67" s="191"/>
      <c r="D67" s="191"/>
      <c r="E67" s="191"/>
      <c r="F67" s="192"/>
      <c r="G67" s="193" t="s">
        <v>26</v>
      </c>
      <c r="H67" s="194">
        <f>+(H64+H65)/(100/E66)</f>
        <v>0</v>
      </c>
    </row>
    <row r="68" spans="1:8" ht="18" customHeight="1" x14ac:dyDescent="0.35">
      <c r="A68" s="663"/>
      <c r="B68" s="666"/>
      <c r="C68" s="669" t="s">
        <v>27</v>
      </c>
      <c r="D68" s="185"/>
      <c r="E68" s="152" t="s">
        <v>28</v>
      </c>
      <c r="F68" s="153" t="s">
        <v>29</v>
      </c>
      <c r="G68" s="491"/>
      <c r="H68" s="150">
        <f>G68</f>
        <v>0</v>
      </c>
    </row>
    <row r="69" spans="1:8" ht="18" customHeight="1" x14ac:dyDescent="0.35">
      <c r="A69" s="664"/>
      <c r="B69" s="664"/>
      <c r="C69" s="670"/>
      <c r="D69" s="186"/>
      <c r="E69" s="156" t="s">
        <v>30</v>
      </c>
      <c r="F69" s="511"/>
      <c r="G69" s="187"/>
      <c r="H69" s="150">
        <f>0.067*F69</f>
        <v>0</v>
      </c>
    </row>
    <row r="70" spans="1:8" ht="18" customHeight="1" x14ac:dyDescent="0.35">
      <c r="A70" s="665"/>
      <c r="B70" s="664"/>
      <c r="C70" s="155" t="s">
        <v>25</v>
      </c>
      <c r="D70" s="156"/>
      <c r="E70" s="516">
        <v>100</v>
      </c>
      <c r="F70" s="188"/>
      <c r="G70" s="187"/>
      <c r="H70" s="150"/>
    </row>
    <row r="71" spans="1:8" ht="18" customHeight="1" x14ac:dyDescent="0.35">
      <c r="A71" s="168"/>
      <c r="B71" s="162"/>
      <c r="C71" s="162"/>
      <c r="D71" s="162"/>
      <c r="E71" s="156"/>
      <c r="F71" s="192"/>
      <c r="G71" s="193" t="s">
        <v>26</v>
      </c>
      <c r="H71" s="194">
        <f>+(H68+H69)/(100/E70)</f>
        <v>0</v>
      </c>
    </row>
    <row r="72" spans="1:8" ht="18" customHeight="1" x14ac:dyDescent="0.35">
      <c r="A72" s="168"/>
      <c r="B72" s="168"/>
      <c r="C72" s="171"/>
      <c r="D72" s="171"/>
      <c r="E72" s="168"/>
      <c r="F72" s="648" t="s">
        <v>31</v>
      </c>
      <c r="G72" s="649"/>
      <c r="H72" s="175">
        <f>+H51+H55+H59+H63+H67+H71</f>
        <v>0</v>
      </c>
    </row>
    <row r="73" spans="1:8" ht="18" customHeight="1" x14ac:dyDescent="0.35">
      <c r="A73" s="168"/>
      <c r="B73" s="168"/>
      <c r="C73" s="171"/>
      <c r="D73" s="171"/>
      <c r="E73" s="168"/>
      <c r="F73" s="549"/>
      <c r="G73" s="176"/>
      <c r="H73" s="176"/>
    </row>
    <row r="74" spans="1:8" ht="19.5" customHeight="1" x14ac:dyDescent="0.35">
      <c r="C74" s="171"/>
      <c r="D74" s="171"/>
      <c r="E74" s="195"/>
      <c r="F74" s="196"/>
      <c r="G74" s="197"/>
      <c r="H74" s="198"/>
    </row>
    <row r="75" spans="1:8" ht="24" customHeight="1" x14ac:dyDescent="0.35">
      <c r="A75" s="180" t="s">
        <v>285</v>
      </c>
      <c r="B75" s="1"/>
      <c r="C75" s="1"/>
      <c r="D75" s="1"/>
      <c r="E75" s="1"/>
      <c r="F75" s="1"/>
      <c r="G75" s="181"/>
      <c r="H75" s="1"/>
    </row>
    <row r="76" spans="1:8" ht="18" customHeight="1" x14ac:dyDescent="0.35">
      <c r="A76" s="180"/>
      <c r="B76" s="1"/>
      <c r="C76" s="1"/>
      <c r="D76" s="1"/>
      <c r="E76" s="1"/>
      <c r="F76" s="1"/>
      <c r="G76" s="181"/>
      <c r="H76" s="1"/>
    </row>
    <row r="77" spans="1:8" ht="18" customHeight="1" x14ac:dyDescent="0.35">
      <c r="A77" s="657" t="s">
        <v>9</v>
      </c>
      <c r="B77" s="657" t="s">
        <v>10</v>
      </c>
      <c r="C77" s="659" t="s">
        <v>11</v>
      </c>
      <c r="D77" s="660"/>
      <c r="E77" s="657" t="s">
        <v>12</v>
      </c>
      <c r="F77" s="142" t="s">
        <v>13</v>
      </c>
      <c r="G77" s="143" t="s">
        <v>14</v>
      </c>
      <c r="H77" s="562" t="s">
        <v>15</v>
      </c>
    </row>
    <row r="78" spans="1:8" ht="18" customHeight="1" x14ac:dyDescent="0.35">
      <c r="A78" s="658"/>
      <c r="B78" s="658"/>
      <c r="C78" s="661"/>
      <c r="D78" s="662"/>
      <c r="E78" s="658"/>
      <c r="F78" s="144" t="s">
        <v>16</v>
      </c>
      <c r="G78" s="145" t="s">
        <v>17</v>
      </c>
      <c r="H78" s="564" t="s">
        <v>18</v>
      </c>
    </row>
    <row r="79" spans="1:8" ht="18" customHeight="1" x14ac:dyDescent="0.35">
      <c r="A79" s="663"/>
      <c r="B79" s="666"/>
      <c r="C79" s="151" t="s">
        <v>19</v>
      </c>
      <c r="D79" s="152"/>
      <c r="E79" s="199" t="s">
        <v>32</v>
      </c>
      <c r="F79" s="498"/>
      <c r="G79" s="513"/>
      <c r="H79" s="150">
        <f xml:space="preserve"> 1*G79</f>
        <v>0</v>
      </c>
    </row>
    <row r="80" spans="1:8" ht="18" customHeight="1" x14ac:dyDescent="0.35">
      <c r="A80" s="664"/>
      <c r="B80" s="664"/>
      <c r="C80" s="151" t="s">
        <v>21</v>
      </c>
      <c r="D80" s="152"/>
      <c r="E80" s="149" t="s">
        <v>22</v>
      </c>
      <c r="F80" s="153"/>
      <c r="G80" s="154"/>
      <c r="H80" s="150">
        <f>1*G79</f>
        <v>0</v>
      </c>
    </row>
    <row r="81" spans="1:8" ht="18" customHeight="1" x14ac:dyDescent="0.35">
      <c r="A81" s="664"/>
      <c r="B81" s="664"/>
      <c r="C81" s="155" t="s">
        <v>23</v>
      </c>
      <c r="D81" s="156"/>
      <c r="E81" s="157" t="s">
        <v>33</v>
      </c>
      <c r="F81" s="158"/>
      <c r="G81" s="154"/>
      <c r="H81" s="150">
        <f>0.1*G79*F79</f>
        <v>0</v>
      </c>
    </row>
    <row r="82" spans="1:8" ht="18" customHeight="1" x14ac:dyDescent="0.35">
      <c r="A82" s="665"/>
      <c r="B82" s="665"/>
      <c r="C82" s="151" t="s">
        <v>25</v>
      </c>
      <c r="D82" s="152"/>
      <c r="E82" s="511">
        <v>100</v>
      </c>
      <c r="F82" s="159"/>
      <c r="G82" s="154"/>
      <c r="H82" s="150"/>
    </row>
    <row r="83" spans="1:8" ht="18" customHeight="1" x14ac:dyDescent="0.45">
      <c r="A83" s="200"/>
      <c r="B83" s="201"/>
      <c r="C83" s="162"/>
      <c r="D83" s="162"/>
      <c r="E83" s="163" t="s">
        <v>26</v>
      </c>
      <c r="F83" s="164">
        <f>SUM(F79)</f>
        <v>0</v>
      </c>
      <c r="G83" s="202">
        <f>SUM(G79)</f>
        <v>0</v>
      </c>
      <c r="H83" s="166">
        <f>+(H79+H80+H81)/(100/E82)</f>
        <v>0</v>
      </c>
    </row>
    <row r="84" spans="1:8" ht="18" customHeight="1" x14ac:dyDescent="0.35">
      <c r="A84" s="663"/>
      <c r="B84" s="666"/>
      <c r="C84" s="151" t="s">
        <v>19</v>
      </c>
      <c r="D84" s="152"/>
      <c r="E84" s="149" t="s">
        <v>32</v>
      </c>
      <c r="F84" s="498"/>
      <c r="G84" s="513"/>
      <c r="H84" s="150">
        <f xml:space="preserve"> 1*G84</f>
        <v>0</v>
      </c>
    </row>
    <row r="85" spans="1:8" ht="18" customHeight="1" x14ac:dyDescent="0.35">
      <c r="A85" s="679"/>
      <c r="B85" s="677"/>
      <c r="C85" s="151" t="s">
        <v>21</v>
      </c>
      <c r="D85" s="152"/>
      <c r="E85" s="149" t="s">
        <v>22</v>
      </c>
      <c r="F85" s="153"/>
      <c r="G85" s="154"/>
      <c r="H85" s="150">
        <f>1*G84</f>
        <v>0</v>
      </c>
    </row>
    <row r="86" spans="1:8" ht="18" customHeight="1" x14ac:dyDescent="0.35">
      <c r="A86" s="679"/>
      <c r="B86" s="677"/>
      <c r="C86" s="155" t="s">
        <v>23</v>
      </c>
      <c r="D86" s="156"/>
      <c r="E86" s="157" t="s">
        <v>33</v>
      </c>
      <c r="F86" s="158"/>
      <c r="G86" s="154"/>
      <c r="H86" s="150">
        <f>0.1*G84*F84</f>
        <v>0</v>
      </c>
    </row>
    <row r="87" spans="1:8" ht="18" customHeight="1" x14ac:dyDescent="0.35">
      <c r="A87" s="680"/>
      <c r="B87" s="678"/>
      <c r="C87" s="151" t="s">
        <v>25</v>
      </c>
      <c r="D87" s="152"/>
      <c r="E87" s="511">
        <v>100</v>
      </c>
      <c r="F87" s="159"/>
      <c r="G87" s="154"/>
      <c r="H87" s="150"/>
    </row>
    <row r="88" spans="1:8" ht="18" customHeight="1" x14ac:dyDescent="0.45">
      <c r="A88" s="200"/>
      <c r="B88" s="201"/>
      <c r="C88" s="162"/>
      <c r="D88" s="162"/>
      <c r="E88" s="163" t="s">
        <v>26</v>
      </c>
      <c r="F88" s="164">
        <f>SUM(F84)</f>
        <v>0</v>
      </c>
      <c r="G88" s="202">
        <f>SUM(G84)</f>
        <v>0</v>
      </c>
      <c r="H88" s="166">
        <f>+(H84+H85+H86)/(100/E87)</f>
        <v>0</v>
      </c>
    </row>
    <row r="89" spans="1:8" ht="18" customHeight="1" x14ac:dyDescent="0.35">
      <c r="A89" s="663"/>
      <c r="B89" s="666"/>
      <c r="C89" s="151" t="s">
        <v>19</v>
      </c>
      <c r="D89" s="152"/>
      <c r="E89" s="149" t="s">
        <v>32</v>
      </c>
      <c r="F89" s="498"/>
      <c r="G89" s="513"/>
      <c r="H89" s="150">
        <f>1*G89</f>
        <v>0</v>
      </c>
    </row>
    <row r="90" spans="1:8" ht="18" customHeight="1" x14ac:dyDescent="0.35">
      <c r="A90" s="679"/>
      <c r="B90" s="677"/>
      <c r="C90" s="151" t="s">
        <v>21</v>
      </c>
      <c r="D90" s="152"/>
      <c r="E90" s="149" t="s">
        <v>22</v>
      </c>
      <c r="F90" s="153"/>
      <c r="G90" s="154"/>
      <c r="H90" s="150">
        <f>1*G89</f>
        <v>0</v>
      </c>
    </row>
    <row r="91" spans="1:8" ht="18" customHeight="1" x14ac:dyDescent="0.35">
      <c r="A91" s="679"/>
      <c r="B91" s="677"/>
      <c r="C91" s="155" t="s">
        <v>23</v>
      </c>
      <c r="D91" s="156"/>
      <c r="E91" s="157" t="s">
        <v>33</v>
      </c>
      <c r="F91" s="158"/>
      <c r="G91" s="154"/>
      <c r="H91" s="150">
        <f>0.1*G89*F89</f>
        <v>0</v>
      </c>
    </row>
    <row r="92" spans="1:8" ht="18" customHeight="1" x14ac:dyDescent="0.35">
      <c r="A92" s="680"/>
      <c r="B92" s="678"/>
      <c r="C92" s="151" t="s">
        <v>25</v>
      </c>
      <c r="D92" s="152"/>
      <c r="E92" s="511">
        <v>100</v>
      </c>
      <c r="F92" s="159"/>
      <c r="G92" s="154"/>
      <c r="H92" s="150"/>
    </row>
    <row r="93" spans="1:8" ht="18" customHeight="1" x14ac:dyDescent="0.45">
      <c r="A93" s="200"/>
      <c r="B93" s="201"/>
      <c r="C93" s="162"/>
      <c r="D93" s="162"/>
      <c r="E93" s="163" t="s">
        <v>26</v>
      </c>
      <c r="F93" s="164">
        <f>SUM(F89)</f>
        <v>0</v>
      </c>
      <c r="G93" s="202">
        <f>SUM(G89)</f>
        <v>0</v>
      </c>
      <c r="H93" s="166">
        <f>+(H89+H90+H91)/(100/E92)</f>
        <v>0</v>
      </c>
    </row>
    <row r="94" spans="1:8" ht="18" customHeight="1" x14ac:dyDescent="0.35">
      <c r="A94" s="663"/>
      <c r="B94" s="666"/>
      <c r="C94" s="151" t="s">
        <v>19</v>
      </c>
      <c r="D94" s="152"/>
      <c r="E94" s="149" t="s">
        <v>32</v>
      </c>
      <c r="F94" s="498"/>
      <c r="G94" s="512"/>
      <c r="H94" s="150">
        <f xml:space="preserve"> 1*G94</f>
        <v>0</v>
      </c>
    </row>
    <row r="95" spans="1:8" ht="18" customHeight="1" x14ac:dyDescent="0.35">
      <c r="A95" s="664"/>
      <c r="B95" s="664"/>
      <c r="C95" s="151" t="s">
        <v>21</v>
      </c>
      <c r="D95" s="152"/>
      <c r="E95" s="149" t="s">
        <v>22</v>
      </c>
      <c r="F95" s="153"/>
      <c r="G95" s="154"/>
      <c r="H95" s="150">
        <f>1*G94</f>
        <v>0</v>
      </c>
    </row>
    <row r="96" spans="1:8" ht="18" customHeight="1" x14ac:dyDescent="0.35">
      <c r="A96" s="664"/>
      <c r="B96" s="664"/>
      <c r="C96" s="155" t="s">
        <v>23</v>
      </c>
      <c r="D96" s="156"/>
      <c r="E96" s="157" t="s">
        <v>33</v>
      </c>
      <c r="F96" s="158"/>
      <c r="G96" s="154"/>
      <c r="H96" s="150">
        <f>0.1*G94*F94</f>
        <v>0</v>
      </c>
    </row>
    <row r="97" spans="1:18" ht="18" customHeight="1" x14ac:dyDescent="0.35">
      <c r="A97" s="665"/>
      <c r="B97" s="665"/>
      <c r="C97" s="151" t="s">
        <v>25</v>
      </c>
      <c r="D97" s="152"/>
      <c r="E97" s="511">
        <v>100</v>
      </c>
      <c r="F97" s="167"/>
      <c r="G97" s="154"/>
      <c r="H97" s="150"/>
    </row>
    <row r="98" spans="1:18" ht="18" customHeight="1" x14ac:dyDescent="0.45">
      <c r="A98" s="168"/>
      <c r="B98" s="168"/>
      <c r="C98" s="168"/>
      <c r="D98" s="168"/>
      <c r="E98" s="163" t="s">
        <v>26</v>
      </c>
      <c r="F98" s="164">
        <f>SUM(F94)</f>
        <v>0</v>
      </c>
      <c r="G98" s="202">
        <f>SUM(G94)</f>
        <v>0</v>
      </c>
      <c r="H98" s="166">
        <f>+(H94+H95+H96)/(100/E97)</f>
        <v>0</v>
      </c>
    </row>
    <row r="99" spans="1:18" ht="18" customHeight="1" x14ac:dyDescent="0.35">
      <c r="A99" s="168"/>
      <c r="B99" s="168"/>
      <c r="C99" s="171"/>
      <c r="D99" s="171"/>
      <c r="E99" s="172" t="s">
        <v>286</v>
      </c>
      <c r="F99" s="173">
        <f>+F93+F98+F88+F83</f>
        <v>0</v>
      </c>
      <c r="G99" s="174">
        <f>+G93+G98+G88+G83</f>
        <v>0</v>
      </c>
      <c r="H99" s="175">
        <f>+H83+H88+H93+H98</f>
        <v>0</v>
      </c>
    </row>
    <row r="100" spans="1:18" s="4" customFormat="1" ht="18" customHeight="1" x14ac:dyDescent="0.35">
      <c r="A100" s="203"/>
      <c r="B100" s="203"/>
      <c r="C100" s="171"/>
      <c r="D100" s="171"/>
      <c r="E100" s="176"/>
      <c r="F100" s="204"/>
      <c r="G100" s="205"/>
      <c r="H100" s="206"/>
      <c r="I100" s="21"/>
      <c r="J100" s="21"/>
      <c r="K100" s="21"/>
      <c r="L100" s="21"/>
      <c r="M100" s="21"/>
      <c r="N100" s="21"/>
      <c r="O100" s="21"/>
      <c r="P100" s="21"/>
      <c r="Q100" s="5"/>
      <c r="R100" s="5"/>
    </row>
    <row r="101" spans="1:18" ht="24" customHeight="1" x14ac:dyDescent="0.35">
      <c r="A101" s="180" t="s">
        <v>287</v>
      </c>
      <c r="B101" s="1"/>
      <c r="C101" s="1"/>
      <c r="D101" s="1"/>
      <c r="E101" s="1"/>
      <c r="F101" s="1"/>
      <c r="G101" s="181"/>
    </row>
    <row r="102" spans="1:18" ht="18" customHeight="1" x14ac:dyDescent="0.35">
      <c r="A102" s="180"/>
      <c r="B102" s="1"/>
      <c r="C102" s="1"/>
      <c r="D102" s="1"/>
      <c r="E102" s="1"/>
      <c r="F102" s="1"/>
      <c r="G102" s="181"/>
      <c r="H102" s="206"/>
    </row>
    <row r="103" spans="1:18" ht="18" customHeight="1" x14ac:dyDescent="0.35">
      <c r="A103" s="545" t="s">
        <v>9</v>
      </c>
      <c r="B103" s="207" t="s">
        <v>10</v>
      </c>
      <c r="C103" s="667" t="s">
        <v>11</v>
      </c>
      <c r="D103" s="668"/>
      <c r="E103" s="207" t="s">
        <v>12</v>
      </c>
      <c r="F103" s="557" t="s">
        <v>13</v>
      </c>
      <c r="G103" s="208" t="s">
        <v>13</v>
      </c>
      <c r="H103" s="546" t="s">
        <v>15</v>
      </c>
    </row>
    <row r="104" spans="1:18" ht="18" customHeight="1" x14ac:dyDescent="0.35">
      <c r="A104" s="547"/>
      <c r="B104" s="209"/>
      <c r="C104" s="210"/>
      <c r="D104" s="210"/>
      <c r="E104" s="211"/>
      <c r="F104" s="558" t="s">
        <v>16</v>
      </c>
      <c r="G104" s="212" t="s">
        <v>7</v>
      </c>
      <c r="H104" s="548" t="s">
        <v>18</v>
      </c>
    </row>
    <row r="105" spans="1:18" ht="18" customHeight="1" x14ac:dyDescent="0.35">
      <c r="A105" s="663"/>
      <c r="B105" s="666"/>
      <c r="C105" s="669" t="s">
        <v>27</v>
      </c>
      <c r="D105" s="185"/>
      <c r="E105" s="152" t="s">
        <v>28</v>
      </c>
      <c r="F105" s="153" t="s">
        <v>29</v>
      </c>
      <c r="G105" s="512"/>
      <c r="H105" s="150">
        <f>G105</f>
        <v>0</v>
      </c>
    </row>
    <row r="106" spans="1:18" ht="18" customHeight="1" x14ac:dyDescent="0.35">
      <c r="A106" s="664"/>
      <c r="B106" s="664"/>
      <c r="C106" s="670"/>
      <c r="D106" s="186"/>
      <c r="E106" s="156" t="s">
        <v>30</v>
      </c>
      <c r="F106" s="511"/>
      <c r="G106" s="154"/>
      <c r="H106" s="150">
        <f>0.067*F106</f>
        <v>0</v>
      </c>
    </row>
    <row r="107" spans="1:18" ht="18" customHeight="1" x14ac:dyDescent="0.35">
      <c r="A107" s="665"/>
      <c r="B107" s="665"/>
      <c r="C107" s="151" t="s">
        <v>25</v>
      </c>
      <c r="D107" s="152"/>
      <c r="E107" s="511">
        <v>100</v>
      </c>
      <c r="F107" s="188"/>
      <c r="G107" s="154"/>
      <c r="H107" s="150"/>
    </row>
    <row r="108" spans="1:18" ht="18" customHeight="1" x14ac:dyDescent="0.35">
      <c r="A108" s="189"/>
      <c r="B108" s="190"/>
      <c r="C108" s="191"/>
      <c r="D108" s="191"/>
      <c r="E108" s="191"/>
      <c r="F108" s="192"/>
      <c r="G108" s="193" t="s">
        <v>26</v>
      </c>
      <c r="H108" s="194">
        <f>+(H105+H106)/(100/E107)</f>
        <v>0</v>
      </c>
    </row>
    <row r="109" spans="1:18" ht="18" customHeight="1" x14ac:dyDescent="0.35">
      <c r="A109" s="663"/>
      <c r="B109" s="666"/>
      <c r="C109" s="669" t="s">
        <v>27</v>
      </c>
      <c r="D109" s="185"/>
      <c r="E109" s="152" t="s">
        <v>28</v>
      </c>
      <c r="F109" s="153" t="s">
        <v>29</v>
      </c>
      <c r="G109" s="512"/>
      <c r="H109" s="150">
        <f>G109</f>
        <v>0</v>
      </c>
    </row>
    <row r="110" spans="1:18" ht="18" customHeight="1" x14ac:dyDescent="0.35">
      <c r="A110" s="664"/>
      <c r="B110" s="664"/>
      <c r="C110" s="670"/>
      <c r="D110" s="186"/>
      <c r="E110" s="156" t="s">
        <v>30</v>
      </c>
      <c r="F110" s="511"/>
      <c r="G110" s="154"/>
      <c r="H110" s="150">
        <f>0.067*F110</f>
        <v>0</v>
      </c>
    </row>
    <row r="111" spans="1:18" ht="18" customHeight="1" x14ac:dyDescent="0.35">
      <c r="A111" s="665"/>
      <c r="B111" s="665"/>
      <c r="C111" s="151" t="s">
        <v>25</v>
      </c>
      <c r="D111" s="152"/>
      <c r="E111" s="511">
        <v>100</v>
      </c>
      <c r="F111" s="188"/>
      <c r="G111" s="154"/>
      <c r="H111" s="150"/>
    </row>
    <row r="112" spans="1:18" ht="18" customHeight="1" x14ac:dyDescent="0.35">
      <c r="A112" s="189"/>
      <c r="B112" s="190"/>
      <c r="C112" s="191"/>
      <c r="D112" s="191"/>
      <c r="E112" s="191"/>
      <c r="F112" s="192"/>
      <c r="G112" s="193" t="s">
        <v>26</v>
      </c>
      <c r="H112" s="194">
        <f>+(H109+H110)/(100/E111)</f>
        <v>0</v>
      </c>
    </row>
    <row r="113" spans="1:18" ht="18" customHeight="1" x14ac:dyDescent="0.35">
      <c r="A113" s="663"/>
      <c r="B113" s="666"/>
      <c r="C113" s="669" t="s">
        <v>27</v>
      </c>
      <c r="D113" s="185"/>
      <c r="E113" s="152" t="s">
        <v>28</v>
      </c>
      <c r="F113" s="153" t="s">
        <v>29</v>
      </c>
      <c r="G113" s="512"/>
      <c r="H113" s="150">
        <f>G113</f>
        <v>0</v>
      </c>
    </row>
    <row r="114" spans="1:18" ht="18" customHeight="1" x14ac:dyDescent="0.35">
      <c r="A114" s="664"/>
      <c r="B114" s="664"/>
      <c r="C114" s="670"/>
      <c r="D114" s="186"/>
      <c r="E114" s="156" t="s">
        <v>30</v>
      </c>
      <c r="F114" s="511"/>
      <c r="G114" s="154"/>
      <c r="H114" s="150">
        <f>0.067*F114</f>
        <v>0</v>
      </c>
    </row>
    <row r="115" spans="1:18" ht="18" customHeight="1" x14ac:dyDescent="0.35">
      <c r="A115" s="665"/>
      <c r="B115" s="665"/>
      <c r="C115" s="151" t="s">
        <v>25</v>
      </c>
      <c r="D115" s="152"/>
      <c r="E115" s="511">
        <v>100</v>
      </c>
      <c r="F115" s="188"/>
      <c r="G115" s="154"/>
      <c r="H115" s="150"/>
    </row>
    <row r="116" spans="1:18" ht="18" customHeight="1" x14ac:dyDescent="0.35">
      <c r="A116" s="189"/>
      <c r="B116" s="190"/>
      <c r="C116" s="191"/>
      <c r="D116" s="191"/>
      <c r="E116" s="191"/>
      <c r="F116" s="192"/>
      <c r="G116" s="193" t="s">
        <v>26</v>
      </c>
      <c r="H116" s="194">
        <f>+(H113+H114)/(100/E115)</f>
        <v>0</v>
      </c>
    </row>
    <row r="117" spans="1:18" ht="18" customHeight="1" x14ac:dyDescent="0.35">
      <c r="A117" s="663"/>
      <c r="B117" s="666"/>
      <c r="C117" s="669" t="s">
        <v>27</v>
      </c>
      <c r="D117" s="185"/>
      <c r="E117" s="152" t="s">
        <v>28</v>
      </c>
      <c r="F117" s="153" t="s">
        <v>29</v>
      </c>
      <c r="G117" s="512"/>
      <c r="H117" s="150">
        <f>G117</f>
        <v>0</v>
      </c>
    </row>
    <row r="118" spans="1:18" ht="18" customHeight="1" x14ac:dyDescent="0.35">
      <c r="A118" s="664"/>
      <c r="B118" s="664"/>
      <c r="C118" s="670"/>
      <c r="D118" s="186"/>
      <c r="E118" s="156" t="s">
        <v>30</v>
      </c>
      <c r="F118" s="511"/>
      <c r="G118" s="154"/>
      <c r="H118" s="150">
        <f>0.067*F118</f>
        <v>0</v>
      </c>
    </row>
    <row r="119" spans="1:18" ht="18" customHeight="1" x14ac:dyDescent="0.35">
      <c r="A119" s="665"/>
      <c r="B119" s="665"/>
      <c r="C119" s="151" t="s">
        <v>25</v>
      </c>
      <c r="D119" s="152"/>
      <c r="E119" s="511">
        <v>100</v>
      </c>
      <c r="F119" s="188"/>
      <c r="G119" s="154"/>
      <c r="H119" s="150"/>
    </row>
    <row r="120" spans="1:18" ht="18" customHeight="1" x14ac:dyDescent="0.35">
      <c r="A120" s="151"/>
      <c r="B120" s="191"/>
      <c r="C120" s="191"/>
      <c r="D120" s="191"/>
      <c r="E120" s="191"/>
      <c r="F120" s="192"/>
      <c r="G120" s="193" t="s">
        <v>26</v>
      </c>
      <c r="H120" s="194">
        <f>+(H117+H118)/(100/E119)</f>
        <v>0</v>
      </c>
    </row>
    <row r="121" spans="1:18" ht="18" customHeight="1" x14ac:dyDescent="0.35">
      <c r="A121" s="213"/>
      <c r="B121" s="213"/>
      <c r="C121" s="213"/>
      <c r="D121" s="213"/>
      <c r="E121" s="213"/>
      <c r="F121" s="648" t="s">
        <v>34</v>
      </c>
      <c r="G121" s="649"/>
      <c r="H121" s="214">
        <f>+H108+H112+H116+H120</f>
        <v>0</v>
      </c>
    </row>
    <row r="122" spans="1:18" s="4" customFormat="1" ht="18" customHeight="1" x14ac:dyDescent="0.35">
      <c r="A122" s="213"/>
      <c r="B122" s="213"/>
      <c r="C122" s="213"/>
      <c r="D122" s="213"/>
      <c r="E122" s="203"/>
      <c r="F122" s="215"/>
      <c r="G122" s="215"/>
      <c r="H122" s="216"/>
      <c r="I122" s="21"/>
      <c r="J122" s="21"/>
      <c r="K122" s="21"/>
      <c r="L122" s="21"/>
      <c r="M122" s="21"/>
      <c r="N122" s="21"/>
      <c r="O122" s="21"/>
      <c r="P122" s="21"/>
      <c r="Q122" s="5"/>
      <c r="R122" s="5"/>
    </row>
    <row r="123" spans="1:18" s="1" customFormat="1" ht="24" customHeight="1" x14ac:dyDescent="0.2">
      <c r="A123" s="180" t="s">
        <v>35</v>
      </c>
      <c r="B123" s="135"/>
      <c r="C123" s="135"/>
      <c r="D123" s="135"/>
      <c r="E123" s="135"/>
      <c r="F123" s="217"/>
      <c r="G123" s="218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2" customFormat="1" ht="18" customHeight="1" x14ac:dyDescent="0.35">
      <c r="A124" s="141"/>
      <c r="B124" s="213"/>
      <c r="C124" s="213"/>
      <c r="D124" s="213"/>
      <c r="E124" s="213"/>
      <c r="F124" s="219"/>
      <c r="G124" s="220"/>
      <c r="I124" s="20"/>
      <c r="J124" s="20"/>
      <c r="K124" s="20"/>
      <c r="L124" s="20"/>
      <c r="M124" s="20"/>
      <c r="N124" s="20"/>
      <c r="O124" s="20"/>
      <c r="P124" s="20"/>
      <c r="Q124" s="536"/>
      <c r="R124" s="536"/>
    </row>
    <row r="125" spans="1:18" s="2" customFormat="1" ht="18" customHeight="1" x14ac:dyDescent="0.35">
      <c r="A125" s="671" t="s">
        <v>36</v>
      </c>
      <c r="B125" s="671"/>
      <c r="C125" s="671"/>
      <c r="D125" s="671"/>
      <c r="E125" s="660" t="s">
        <v>12</v>
      </c>
      <c r="F125" s="561" t="s">
        <v>13</v>
      </c>
      <c r="G125" s="561" t="s">
        <v>13</v>
      </c>
      <c r="H125" s="560" t="s">
        <v>15</v>
      </c>
      <c r="I125" s="20"/>
      <c r="J125" s="20"/>
      <c r="K125" s="20"/>
      <c r="L125" s="20"/>
      <c r="M125" s="20"/>
      <c r="N125" s="20"/>
      <c r="O125" s="20"/>
      <c r="P125" s="20"/>
      <c r="Q125" s="536"/>
      <c r="R125" s="536"/>
    </row>
    <row r="126" spans="1:18" s="2" customFormat="1" ht="18" customHeight="1" x14ac:dyDescent="0.35">
      <c r="A126" s="671"/>
      <c r="B126" s="671"/>
      <c r="C126" s="671"/>
      <c r="D126" s="671"/>
      <c r="E126" s="662"/>
      <c r="F126" s="563" t="s">
        <v>7</v>
      </c>
      <c r="G126" s="563" t="s">
        <v>16</v>
      </c>
      <c r="H126" s="146" t="s">
        <v>18</v>
      </c>
      <c r="I126" s="20"/>
      <c r="J126" s="20"/>
      <c r="K126" s="20"/>
      <c r="L126" s="20"/>
      <c r="M126" s="20"/>
      <c r="N126" s="20"/>
      <c r="O126" s="20"/>
      <c r="P126" s="20"/>
      <c r="Q126" s="536"/>
      <c r="R126" s="536"/>
    </row>
    <row r="127" spans="1:18" s="2" customFormat="1" ht="18" customHeight="1" x14ac:dyDescent="0.35">
      <c r="A127" s="694" t="s">
        <v>37</v>
      </c>
      <c r="B127" s="695"/>
      <c r="C127" s="689" t="s">
        <v>38</v>
      </c>
      <c r="D127" s="689"/>
      <c r="E127" s="221" t="s">
        <v>39</v>
      </c>
      <c r="F127" s="222"/>
      <c r="G127" s="498"/>
      <c r="H127" s="223">
        <f>IF(SUM(+G127/15)&lt;0.01,SUM(+G127/15),2)</f>
        <v>0</v>
      </c>
      <c r="I127" s="20"/>
      <c r="J127" s="20"/>
      <c r="K127" s="20"/>
      <c r="L127" s="20"/>
      <c r="M127" s="20"/>
      <c r="N127" s="20"/>
      <c r="O127" s="20"/>
      <c r="P127" s="20"/>
      <c r="Q127" s="536"/>
      <c r="R127" s="536"/>
    </row>
    <row r="128" spans="1:18" s="2" customFormat="1" ht="18" customHeight="1" x14ac:dyDescent="0.35">
      <c r="A128" s="696"/>
      <c r="B128" s="697"/>
      <c r="C128" s="689" t="s">
        <v>40</v>
      </c>
      <c r="D128" s="689"/>
      <c r="E128" s="224" t="s">
        <v>41</v>
      </c>
      <c r="F128" s="504"/>
      <c r="G128" s="225"/>
      <c r="H128" s="226">
        <f>IF(SUM(+F128/150*6)&lt;0.01,SUM(+F128/150*6),6)</f>
        <v>0</v>
      </c>
      <c r="I128" s="20"/>
      <c r="J128" s="20"/>
      <c r="K128" s="20"/>
      <c r="L128" s="20"/>
      <c r="M128" s="20"/>
      <c r="N128" s="20"/>
      <c r="O128" s="20"/>
      <c r="P128" s="20"/>
      <c r="Q128" s="536"/>
      <c r="R128" s="536"/>
    </row>
    <row r="129" spans="1:18" s="2" customFormat="1" ht="18" customHeight="1" x14ac:dyDescent="0.35">
      <c r="A129" s="694" t="s">
        <v>42</v>
      </c>
      <c r="B129" s="695"/>
      <c r="C129" s="689" t="s">
        <v>38</v>
      </c>
      <c r="D129" s="689"/>
      <c r="E129" s="221" t="s">
        <v>39</v>
      </c>
      <c r="F129" s="222"/>
      <c r="G129" s="498"/>
      <c r="H129" s="223">
        <f>+G129/15</f>
        <v>0</v>
      </c>
      <c r="I129" s="20"/>
      <c r="J129" s="20"/>
      <c r="K129" s="20"/>
      <c r="L129" s="20"/>
      <c r="M129" s="20"/>
      <c r="N129" s="20"/>
      <c r="O129" s="20"/>
      <c r="P129" s="20"/>
      <c r="Q129" s="536"/>
      <c r="R129" s="536"/>
    </row>
    <row r="130" spans="1:18" s="2" customFormat="1" ht="18" customHeight="1" x14ac:dyDescent="0.35">
      <c r="A130" s="696"/>
      <c r="B130" s="697"/>
      <c r="C130" s="584" t="s">
        <v>43</v>
      </c>
      <c r="D130" s="586"/>
      <c r="E130" s="224" t="s">
        <v>44</v>
      </c>
      <c r="F130" s="503"/>
      <c r="G130" s="153"/>
      <c r="H130" s="223">
        <f>+F130/15</f>
        <v>0</v>
      </c>
      <c r="I130" s="20"/>
      <c r="J130" s="20"/>
      <c r="K130" s="20"/>
      <c r="L130" s="20"/>
      <c r="M130" s="20"/>
      <c r="N130" s="20"/>
      <c r="O130" s="20"/>
      <c r="P130" s="20"/>
      <c r="Q130" s="536"/>
      <c r="R130" s="536"/>
    </row>
    <row r="131" spans="1:18" s="2" customFormat="1" ht="18" customHeight="1" x14ac:dyDescent="0.35">
      <c r="A131" s="694" t="s">
        <v>45</v>
      </c>
      <c r="B131" s="695"/>
      <c r="C131" s="584" t="s">
        <v>38</v>
      </c>
      <c r="D131" s="586"/>
      <c r="E131" s="221" t="s">
        <v>46</v>
      </c>
      <c r="F131" s="222"/>
      <c r="G131" s="498"/>
      <c r="H131" s="223">
        <f>+G131/15*2</f>
        <v>0</v>
      </c>
      <c r="I131" s="20"/>
      <c r="J131" s="20"/>
      <c r="K131" s="20"/>
      <c r="L131" s="20"/>
      <c r="M131" s="20"/>
      <c r="N131" s="20"/>
      <c r="O131" s="20"/>
      <c r="P131" s="20"/>
      <c r="Q131" s="536"/>
      <c r="R131" s="536"/>
    </row>
    <row r="132" spans="1:18" s="2" customFormat="1" ht="18" customHeight="1" x14ac:dyDescent="0.35">
      <c r="A132" s="696"/>
      <c r="B132" s="697"/>
      <c r="C132" s="584" t="s">
        <v>43</v>
      </c>
      <c r="D132" s="586"/>
      <c r="E132" s="224" t="s">
        <v>44</v>
      </c>
      <c r="F132" s="503"/>
      <c r="G132" s="153"/>
      <c r="H132" s="223">
        <f>+F132/15</f>
        <v>0</v>
      </c>
      <c r="I132" s="20"/>
      <c r="J132" s="20"/>
      <c r="K132" s="20"/>
      <c r="L132" s="20"/>
      <c r="M132" s="20"/>
      <c r="N132" s="20"/>
      <c r="O132" s="20"/>
      <c r="P132" s="20"/>
      <c r="Q132" s="536"/>
      <c r="R132" s="536"/>
    </row>
    <row r="133" spans="1:18" s="2" customFormat="1" ht="18" customHeight="1" x14ac:dyDescent="0.35">
      <c r="A133" s="135"/>
      <c r="B133" s="135"/>
      <c r="C133" s="168"/>
      <c r="E133" s="227"/>
      <c r="F133" s="228" t="s">
        <v>47</v>
      </c>
      <c r="G133" s="229"/>
      <c r="H133" s="214">
        <f>SUM(H127:H132)</f>
        <v>0</v>
      </c>
      <c r="I133" s="20"/>
      <c r="J133" s="20"/>
      <c r="K133" s="20"/>
      <c r="L133" s="20"/>
      <c r="M133" s="20"/>
      <c r="N133" s="20"/>
      <c r="O133" s="20"/>
      <c r="P133" s="20"/>
      <c r="Q133" s="536"/>
      <c r="R133" s="536"/>
    </row>
    <row r="134" spans="1:18" s="4" customFormat="1" ht="16.5" customHeight="1" x14ac:dyDescent="0.35">
      <c r="A134" s="213"/>
      <c r="B134" s="213"/>
      <c r="C134" s="213"/>
      <c r="D134" s="213"/>
      <c r="E134" s="203"/>
      <c r="F134" s="215"/>
      <c r="G134" s="215"/>
      <c r="H134" s="216"/>
      <c r="I134" s="21"/>
      <c r="J134" s="21"/>
      <c r="K134" s="21"/>
      <c r="L134" s="21"/>
      <c r="M134" s="21"/>
      <c r="N134" s="21"/>
      <c r="O134" s="21"/>
      <c r="P134" s="21"/>
      <c r="Q134" s="5"/>
      <c r="R134" s="5"/>
    </row>
    <row r="135" spans="1:18" s="4" customFormat="1" ht="24" customHeight="1" x14ac:dyDescent="0.35">
      <c r="A135" s="180" t="s">
        <v>48</v>
      </c>
      <c r="B135" s="1"/>
      <c r="C135" s="1"/>
      <c r="D135" s="1"/>
      <c r="E135" s="1"/>
      <c r="F135" s="1"/>
      <c r="G135" s="2"/>
      <c r="H135" s="2"/>
      <c r="I135" s="21"/>
      <c r="J135" s="21"/>
      <c r="K135" s="21"/>
      <c r="L135" s="21"/>
      <c r="M135" s="21"/>
      <c r="N135" s="21"/>
      <c r="O135" s="21"/>
      <c r="P135" s="21"/>
      <c r="Q135" s="5"/>
      <c r="R135" s="5"/>
    </row>
    <row r="136" spans="1:18" s="4" customFormat="1" ht="18" customHeight="1" x14ac:dyDescent="0.35">
      <c r="A136" s="180"/>
      <c r="B136" s="1"/>
      <c r="C136" s="1"/>
      <c r="D136" s="1"/>
      <c r="E136" s="1"/>
      <c r="F136" s="1"/>
      <c r="G136" s="2"/>
      <c r="H136" s="2"/>
      <c r="I136" s="21"/>
      <c r="J136" s="21"/>
      <c r="K136" s="21"/>
      <c r="L136" s="21"/>
      <c r="M136" s="21"/>
      <c r="N136" s="21"/>
      <c r="O136" s="21"/>
      <c r="P136" s="21"/>
      <c r="Q136" s="5"/>
      <c r="R136" s="5"/>
    </row>
    <row r="137" spans="1:18" s="2" customFormat="1" ht="18" customHeight="1" x14ac:dyDescent="0.35">
      <c r="A137" s="711" t="s">
        <v>36</v>
      </c>
      <c r="B137" s="711"/>
      <c r="C137" s="711"/>
      <c r="D137" s="711"/>
      <c r="E137" s="733" t="s">
        <v>12</v>
      </c>
      <c r="F137" s="528" t="s">
        <v>13</v>
      </c>
      <c r="G137" s="528" t="s">
        <v>13</v>
      </c>
      <c r="H137" s="528" t="s">
        <v>15</v>
      </c>
      <c r="I137" s="20"/>
      <c r="J137" s="20"/>
      <c r="K137" s="20"/>
      <c r="L137" s="20"/>
      <c r="M137" s="20"/>
      <c r="N137" s="20"/>
      <c r="O137" s="20"/>
      <c r="P137" s="20"/>
      <c r="Q137" s="536"/>
      <c r="R137" s="536"/>
    </row>
    <row r="138" spans="1:18" s="2" customFormat="1" ht="18" customHeight="1" x14ac:dyDescent="0.35">
      <c r="A138" s="711"/>
      <c r="B138" s="711"/>
      <c r="C138" s="711"/>
      <c r="D138" s="711"/>
      <c r="E138" s="734"/>
      <c r="F138" s="529" t="s">
        <v>49</v>
      </c>
      <c r="G138" s="529" t="s">
        <v>50</v>
      </c>
      <c r="H138" s="529" t="s">
        <v>18</v>
      </c>
      <c r="I138" s="20"/>
      <c r="J138" s="20"/>
      <c r="K138" s="20"/>
      <c r="L138" s="20"/>
      <c r="M138" s="20"/>
      <c r="N138" s="20"/>
      <c r="O138" s="20"/>
      <c r="P138" s="20"/>
      <c r="Q138" s="536"/>
      <c r="R138" s="536"/>
    </row>
    <row r="139" spans="1:18" s="2" customFormat="1" ht="42" customHeight="1" x14ac:dyDescent="0.35">
      <c r="A139" s="692" t="s">
        <v>96</v>
      </c>
      <c r="B139" s="705"/>
      <c r="C139" s="705"/>
      <c r="D139" s="693"/>
      <c r="E139" s="230" t="s">
        <v>51</v>
      </c>
      <c r="F139" s="153"/>
      <c r="G139" s="498"/>
      <c r="H139" s="150">
        <f>1.5*G139</f>
        <v>0</v>
      </c>
      <c r="I139" s="20"/>
      <c r="J139" s="20"/>
      <c r="K139" s="20"/>
      <c r="L139" s="20"/>
      <c r="M139" s="20"/>
      <c r="N139" s="20"/>
      <c r="O139" s="20"/>
      <c r="P139" s="20"/>
      <c r="Q139" s="536"/>
      <c r="R139" s="536"/>
    </row>
    <row r="140" spans="1:18" s="2" customFormat="1" ht="18" customHeight="1" x14ac:dyDescent="0.35">
      <c r="A140" s="704" t="s">
        <v>52</v>
      </c>
      <c r="B140" s="704"/>
      <c r="C140" s="704"/>
      <c r="D140" s="704"/>
      <c r="E140" s="230" t="s">
        <v>53</v>
      </c>
      <c r="F140" s="498"/>
      <c r="G140" s="153"/>
      <c r="H140" s="150">
        <f>0.5*F140</f>
        <v>0</v>
      </c>
      <c r="I140" s="20"/>
      <c r="J140" s="20"/>
      <c r="K140" s="20"/>
      <c r="L140" s="20"/>
      <c r="M140" s="20"/>
      <c r="N140" s="20"/>
      <c r="O140" s="20"/>
      <c r="P140" s="20"/>
      <c r="Q140" s="536"/>
      <c r="R140" s="536"/>
    </row>
    <row r="141" spans="1:18" s="2" customFormat="1" ht="18" customHeight="1" x14ac:dyDescent="0.35">
      <c r="F141" s="228" t="s">
        <v>54</v>
      </c>
      <c r="G141" s="229"/>
      <c r="H141" s="214">
        <f>IF(SUM(H139:H140)&lt;2,SUM(H139:H140),2)</f>
        <v>0</v>
      </c>
      <c r="I141" s="20"/>
      <c r="J141" s="20"/>
      <c r="K141" s="20"/>
      <c r="L141" s="20"/>
      <c r="M141" s="20"/>
      <c r="N141" s="20"/>
      <c r="O141" s="20"/>
      <c r="P141" s="20"/>
      <c r="Q141" s="536"/>
      <c r="R141" s="536"/>
    </row>
    <row r="142" spans="1:18" s="2" customFormat="1" ht="15" customHeight="1" x14ac:dyDescent="0.35">
      <c r="E142" s="231"/>
      <c r="F142" s="171"/>
      <c r="G142" s="232"/>
      <c r="I142" s="20"/>
      <c r="J142" s="20"/>
      <c r="K142" s="20"/>
      <c r="L142" s="20"/>
      <c r="M142" s="20"/>
      <c r="N142" s="20"/>
      <c r="O142" s="20"/>
      <c r="P142" s="20"/>
      <c r="Q142" s="536"/>
      <c r="R142" s="536"/>
    </row>
    <row r="143" spans="1:18" s="1" customFormat="1" ht="24" customHeight="1" x14ac:dyDescent="0.2">
      <c r="A143" s="233" t="s">
        <v>55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2" customFormat="1" ht="18" customHeight="1" x14ac:dyDescent="0.35">
      <c r="A144" s="711" t="s">
        <v>36</v>
      </c>
      <c r="B144" s="711"/>
      <c r="C144" s="711"/>
      <c r="D144" s="711"/>
      <c r="E144" s="733" t="s">
        <v>12</v>
      </c>
      <c r="F144" s="528" t="s">
        <v>13</v>
      </c>
      <c r="G144" s="528" t="s">
        <v>13</v>
      </c>
      <c r="H144" s="528" t="s">
        <v>15</v>
      </c>
      <c r="I144" s="20"/>
      <c r="J144" s="20"/>
      <c r="K144" s="20"/>
      <c r="L144" s="20"/>
      <c r="M144" s="20"/>
      <c r="N144" s="20"/>
      <c r="O144" s="20"/>
      <c r="P144" s="20"/>
      <c r="Q144" s="536"/>
      <c r="R144" s="536"/>
    </row>
    <row r="145" spans="1:18" s="2" customFormat="1" ht="18" customHeight="1" x14ac:dyDescent="0.35">
      <c r="A145" s="711"/>
      <c r="B145" s="711"/>
      <c r="C145" s="711"/>
      <c r="D145" s="711"/>
      <c r="E145" s="734"/>
      <c r="F145" s="529" t="s">
        <v>49</v>
      </c>
      <c r="G145" s="529" t="s">
        <v>50</v>
      </c>
      <c r="H145" s="529" t="s">
        <v>18</v>
      </c>
      <c r="I145" s="20"/>
      <c r="J145" s="20"/>
      <c r="K145" s="20"/>
      <c r="L145" s="20"/>
      <c r="M145" s="20"/>
      <c r="N145" s="20"/>
      <c r="O145" s="20"/>
      <c r="P145" s="20"/>
      <c r="Q145" s="536"/>
      <c r="R145" s="536"/>
    </row>
    <row r="146" spans="1:18" s="2" customFormat="1" ht="42" customHeight="1" x14ac:dyDescent="0.35">
      <c r="A146" s="692" t="s">
        <v>96</v>
      </c>
      <c r="B146" s="705"/>
      <c r="C146" s="705"/>
      <c r="D146" s="693"/>
      <c r="E146" s="230" t="s">
        <v>51</v>
      </c>
      <c r="F146" s="153"/>
      <c r="G146" s="498"/>
      <c r="H146" s="150">
        <f>2.25*G146</f>
        <v>0</v>
      </c>
      <c r="I146" s="20"/>
      <c r="J146" s="20"/>
      <c r="K146" s="20"/>
      <c r="L146" s="20"/>
      <c r="M146" s="20"/>
      <c r="N146" s="20"/>
      <c r="O146" s="20"/>
      <c r="P146" s="20"/>
      <c r="Q146" s="536"/>
      <c r="R146" s="536"/>
    </row>
    <row r="147" spans="1:18" s="2" customFormat="1" ht="18" customHeight="1" x14ac:dyDescent="0.35">
      <c r="A147" s="704" t="s">
        <v>52</v>
      </c>
      <c r="B147" s="704"/>
      <c r="C147" s="704"/>
      <c r="D147" s="704"/>
      <c r="E147" s="230" t="s">
        <v>53</v>
      </c>
      <c r="F147" s="498"/>
      <c r="G147" s="153"/>
      <c r="H147" s="150">
        <f>0.75*F147</f>
        <v>0</v>
      </c>
      <c r="I147" s="20"/>
      <c r="J147" s="20"/>
      <c r="K147" s="20"/>
      <c r="L147" s="20"/>
      <c r="M147" s="20"/>
      <c r="N147" s="20"/>
      <c r="O147" s="20"/>
      <c r="P147" s="20"/>
      <c r="Q147" s="536"/>
      <c r="R147" s="536"/>
    </row>
    <row r="148" spans="1:18" s="2" customFormat="1" ht="22.5" customHeight="1" x14ac:dyDescent="0.35">
      <c r="F148" s="228" t="s">
        <v>56</v>
      </c>
      <c r="G148" s="234"/>
      <c r="H148" s="214">
        <f>SUM(H146:H147)</f>
        <v>0</v>
      </c>
      <c r="I148" s="20"/>
      <c r="J148" s="20"/>
      <c r="K148" s="20"/>
      <c r="L148" s="20"/>
      <c r="M148" s="20"/>
      <c r="N148" s="20"/>
      <c r="O148" s="20"/>
      <c r="P148" s="20"/>
      <c r="Q148" s="536"/>
      <c r="R148" s="536"/>
    </row>
    <row r="149" spans="1:18" s="2" customFormat="1" ht="12.75" customHeight="1" x14ac:dyDescent="0.35">
      <c r="F149" s="231"/>
      <c r="G149" s="171"/>
      <c r="H149" s="206"/>
      <c r="I149" s="20"/>
      <c r="J149" s="20"/>
      <c r="K149" s="20"/>
      <c r="L149" s="20"/>
      <c r="M149" s="20"/>
      <c r="N149" s="20"/>
      <c r="O149" s="20"/>
      <c r="P149" s="20"/>
      <c r="Q149" s="536"/>
      <c r="R149" s="536"/>
    </row>
    <row r="150" spans="1:18" s="1" customFormat="1" ht="24" customHeight="1" x14ac:dyDescent="0.2">
      <c r="A150" s="180" t="s">
        <v>57</v>
      </c>
      <c r="H150" s="206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2" customFormat="1" ht="12.75" customHeight="1" x14ac:dyDescent="0.35">
      <c r="A151" s="141"/>
      <c r="I151" s="20"/>
      <c r="J151" s="20"/>
      <c r="K151" s="20"/>
      <c r="L151" s="20"/>
      <c r="M151" s="20"/>
      <c r="N151" s="20"/>
      <c r="O151" s="20"/>
      <c r="P151" s="20"/>
      <c r="Q151" s="536"/>
      <c r="R151" s="536"/>
    </row>
    <row r="152" spans="1:18" s="2" customFormat="1" ht="18" customHeight="1" x14ac:dyDescent="0.35">
      <c r="A152" s="700" t="s">
        <v>36</v>
      </c>
      <c r="B152" s="701"/>
      <c r="C152" s="711" t="s">
        <v>12</v>
      </c>
      <c r="D152" s="711"/>
      <c r="E152" s="733" t="s">
        <v>58</v>
      </c>
      <c r="F152" s="528" t="s">
        <v>13</v>
      </c>
      <c r="G152" s="528" t="s">
        <v>13</v>
      </c>
      <c r="H152" s="528" t="s">
        <v>15</v>
      </c>
      <c r="I152" s="20"/>
      <c r="J152" s="20"/>
      <c r="K152" s="20"/>
      <c r="L152" s="20"/>
      <c r="M152" s="20"/>
      <c r="N152" s="20"/>
      <c r="O152" s="20"/>
      <c r="P152" s="20"/>
      <c r="Q152" s="536"/>
      <c r="R152" s="536"/>
    </row>
    <row r="153" spans="1:18" s="2" customFormat="1" ht="18" customHeight="1" x14ac:dyDescent="0.35">
      <c r="A153" s="702"/>
      <c r="B153" s="703"/>
      <c r="C153" s="711"/>
      <c r="D153" s="711"/>
      <c r="E153" s="734"/>
      <c r="F153" s="529" t="s">
        <v>14</v>
      </c>
      <c r="G153" s="529" t="s">
        <v>50</v>
      </c>
      <c r="H153" s="529" t="s">
        <v>18</v>
      </c>
      <c r="I153" s="20"/>
      <c r="J153" s="20"/>
      <c r="K153" s="20"/>
      <c r="L153" s="20"/>
      <c r="M153" s="20"/>
      <c r="N153" s="20"/>
      <c r="O153" s="20"/>
      <c r="P153" s="20"/>
      <c r="Q153" s="536"/>
      <c r="R153" s="536"/>
    </row>
    <row r="154" spans="1:18" s="2" customFormat="1" ht="42" customHeight="1" x14ac:dyDescent="0.35">
      <c r="A154" s="692" t="s">
        <v>59</v>
      </c>
      <c r="B154" s="693"/>
      <c r="C154" s="151" t="s">
        <v>279</v>
      </c>
      <c r="D154" s="152"/>
      <c r="E154" s="498"/>
      <c r="F154" s="498"/>
      <c r="G154" s="498"/>
      <c r="H154" s="150">
        <f>(2*E154)*F154</f>
        <v>0</v>
      </c>
      <c r="I154" s="20"/>
      <c r="J154" s="20"/>
      <c r="K154" s="20"/>
      <c r="L154" s="20"/>
      <c r="M154" s="20"/>
      <c r="N154" s="20"/>
      <c r="O154" s="20"/>
      <c r="P154" s="20"/>
      <c r="Q154" s="536"/>
      <c r="R154" s="536"/>
    </row>
    <row r="155" spans="1:18" s="2" customFormat="1" ht="42" customHeight="1" x14ac:dyDescent="0.35">
      <c r="A155" s="692" t="s">
        <v>61</v>
      </c>
      <c r="B155" s="693"/>
      <c r="C155" s="698" t="s">
        <v>269</v>
      </c>
      <c r="D155" s="699"/>
      <c r="E155" s="498"/>
      <c r="F155" s="498"/>
      <c r="G155" s="498"/>
      <c r="H155" s="150">
        <f>(1*E155)*F155</f>
        <v>0</v>
      </c>
      <c r="I155" s="20"/>
      <c r="J155" s="20"/>
      <c r="K155" s="20"/>
      <c r="L155" s="20"/>
      <c r="M155" s="20"/>
      <c r="N155" s="20"/>
      <c r="O155" s="20"/>
      <c r="P155" s="20"/>
      <c r="Q155" s="536"/>
      <c r="R155" s="536"/>
    </row>
    <row r="156" spans="1:18" s="2" customFormat="1" ht="42" customHeight="1" x14ac:dyDescent="0.35">
      <c r="A156" s="692" t="s">
        <v>63</v>
      </c>
      <c r="B156" s="693"/>
      <c r="C156" s="706" t="s">
        <v>64</v>
      </c>
      <c r="D156" s="707"/>
      <c r="E156" s="498"/>
      <c r="F156" s="235"/>
      <c r="G156" s="498"/>
      <c r="H156" s="150">
        <f>+E156/15</f>
        <v>0</v>
      </c>
      <c r="I156" s="20"/>
      <c r="J156" s="20"/>
      <c r="K156" s="20"/>
      <c r="L156" s="20"/>
      <c r="M156" s="20"/>
      <c r="N156" s="20"/>
      <c r="O156" s="20"/>
      <c r="P156" s="20"/>
      <c r="Q156" s="536"/>
      <c r="R156" s="536"/>
    </row>
    <row r="157" spans="1:18" s="2" customFormat="1" ht="42" customHeight="1" x14ac:dyDescent="0.35">
      <c r="A157" s="692" t="s">
        <v>65</v>
      </c>
      <c r="B157" s="693"/>
      <c r="C157" s="151" t="s">
        <v>66</v>
      </c>
      <c r="D157" s="152"/>
      <c r="E157" s="498"/>
      <c r="F157" s="235"/>
      <c r="G157" s="499"/>
      <c r="H157" s="150">
        <f>1.5*G157</f>
        <v>0</v>
      </c>
      <c r="I157" s="20"/>
      <c r="J157" s="20"/>
      <c r="K157" s="20"/>
      <c r="L157" s="20"/>
      <c r="M157" s="20"/>
      <c r="N157" s="20"/>
      <c r="O157" s="20"/>
      <c r="P157" s="20"/>
      <c r="Q157" s="536"/>
      <c r="R157" s="536"/>
    </row>
    <row r="158" spans="1:18" s="2" customFormat="1" ht="18" customHeight="1" x14ac:dyDescent="0.35">
      <c r="A158" s="236"/>
      <c r="B158" s="236"/>
      <c r="E158" s="237"/>
      <c r="F158" s="228" t="s">
        <v>67</v>
      </c>
      <c r="G158" s="229"/>
      <c r="H158" s="214">
        <f>IF(SUM(H154:H157)&lt;10,SUM(H154:H157),10)</f>
        <v>0</v>
      </c>
      <c r="I158" s="20"/>
      <c r="J158" s="20"/>
      <c r="K158" s="20"/>
      <c r="L158" s="20"/>
      <c r="M158" s="20"/>
      <c r="N158" s="20"/>
      <c r="O158" s="20"/>
      <c r="P158" s="20"/>
      <c r="Q158" s="536"/>
      <c r="R158" s="536"/>
    </row>
    <row r="159" spans="1:18" s="2" customFormat="1" ht="18" customHeight="1" x14ac:dyDescent="0.35">
      <c r="A159" s="238"/>
      <c r="B159" s="238"/>
      <c r="F159" s="231"/>
      <c r="G159" s="171"/>
      <c r="H159" s="232"/>
      <c r="I159" s="20"/>
      <c r="J159" s="20"/>
      <c r="K159" s="20"/>
      <c r="L159" s="20"/>
      <c r="M159" s="20"/>
      <c r="N159" s="20"/>
      <c r="O159" s="20"/>
      <c r="P159" s="20"/>
      <c r="Q159" s="536"/>
      <c r="R159" s="536"/>
    </row>
    <row r="160" spans="1:18" s="1" customFormat="1" ht="24" customHeight="1" x14ac:dyDescent="0.2">
      <c r="A160" s="180" t="s">
        <v>68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s="2" customFormat="1" ht="18" customHeight="1" x14ac:dyDescent="0.35">
      <c r="A161" s="239"/>
      <c r="I161" s="20"/>
      <c r="J161" s="20"/>
      <c r="K161" s="20"/>
      <c r="L161" s="20"/>
      <c r="M161" s="20"/>
      <c r="N161" s="20"/>
      <c r="O161" s="20"/>
      <c r="P161" s="20"/>
      <c r="Q161" s="536"/>
      <c r="R161" s="536"/>
    </row>
    <row r="162" spans="1:18" s="2" customFormat="1" ht="24" customHeight="1" x14ac:dyDescent="0.35">
      <c r="A162" s="711" t="s">
        <v>36</v>
      </c>
      <c r="B162" s="712"/>
      <c r="C162" s="711" t="s">
        <v>12</v>
      </c>
      <c r="D162" s="712"/>
      <c r="E162" s="711" t="s">
        <v>58</v>
      </c>
      <c r="F162" s="528" t="s">
        <v>13</v>
      </c>
      <c r="G162" s="528"/>
      <c r="H162" s="528" t="s">
        <v>15</v>
      </c>
      <c r="I162" s="20"/>
      <c r="J162" s="20"/>
      <c r="K162" s="20"/>
      <c r="L162" s="20"/>
      <c r="M162" s="20"/>
      <c r="N162" s="20"/>
      <c r="O162" s="20"/>
      <c r="P162" s="20"/>
      <c r="Q162" s="536"/>
      <c r="R162" s="536"/>
    </row>
    <row r="163" spans="1:18" s="2" customFormat="1" ht="24" customHeight="1" x14ac:dyDescent="0.35">
      <c r="A163" s="712"/>
      <c r="B163" s="712"/>
      <c r="C163" s="712"/>
      <c r="D163" s="712"/>
      <c r="E163" s="711"/>
      <c r="F163" s="529" t="s">
        <v>14</v>
      </c>
      <c r="G163" s="529"/>
      <c r="H163" s="529" t="s">
        <v>18</v>
      </c>
      <c r="I163" s="20"/>
      <c r="J163" s="20"/>
      <c r="K163" s="20"/>
      <c r="L163" s="20"/>
      <c r="M163" s="20"/>
      <c r="N163" s="20"/>
      <c r="O163" s="20"/>
      <c r="P163" s="20"/>
      <c r="Q163" s="536"/>
      <c r="R163" s="536"/>
    </row>
    <row r="164" spans="1:18" s="2" customFormat="1" ht="42" customHeight="1" x14ac:dyDescent="0.35">
      <c r="A164" s="692" t="s">
        <v>59</v>
      </c>
      <c r="B164" s="693"/>
      <c r="C164" s="713" t="s">
        <v>60</v>
      </c>
      <c r="D164" s="714"/>
      <c r="E164" s="498"/>
      <c r="F164" s="498"/>
      <c r="G164" s="240"/>
      <c r="H164" s="150">
        <f>(2*E164)*F164</f>
        <v>0</v>
      </c>
      <c r="I164" s="20"/>
      <c r="J164" s="20"/>
      <c r="K164" s="20"/>
      <c r="L164" s="20"/>
      <c r="M164" s="20"/>
      <c r="N164" s="20"/>
      <c r="O164" s="20"/>
      <c r="P164" s="20"/>
      <c r="Q164" s="536"/>
      <c r="R164" s="536"/>
    </row>
    <row r="165" spans="1:18" s="2" customFormat="1" ht="42" customHeight="1" x14ac:dyDescent="0.35">
      <c r="A165" s="692" t="s">
        <v>61</v>
      </c>
      <c r="B165" s="693"/>
      <c r="C165" s="713" t="s">
        <v>62</v>
      </c>
      <c r="D165" s="714"/>
      <c r="E165" s="498"/>
      <c r="F165" s="498"/>
      <c r="G165" s="240"/>
      <c r="H165" s="150">
        <f>(1*E165)*F165</f>
        <v>0</v>
      </c>
      <c r="I165" s="20"/>
      <c r="J165" s="20"/>
      <c r="K165" s="20"/>
      <c r="L165" s="20"/>
      <c r="M165" s="20"/>
      <c r="N165" s="20"/>
      <c r="O165" s="20"/>
      <c r="P165" s="20"/>
      <c r="Q165" s="536"/>
      <c r="R165" s="536"/>
    </row>
    <row r="166" spans="1:18" s="2" customFormat="1" ht="42" customHeight="1" x14ac:dyDescent="0.35">
      <c r="A166" s="692" t="s">
        <v>69</v>
      </c>
      <c r="B166" s="693"/>
      <c r="C166" s="713" t="s">
        <v>70</v>
      </c>
      <c r="D166" s="714"/>
      <c r="E166" s="498"/>
      <c r="F166" s="498"/>
      <c r="G166" s="240"/>
      <c r="H166" s="150">
        <f>(6*E166)</f>
        <v>0</v>
      </c>
      <c r="I166" s="20"/>
      <c r="J166" s="20"/>
      <c r="K166" s="20"/>
      <c r="L166" s="20"/>
      <c r="M166" s="20"/>
      <c r="N166" s="20"/>
      <c r="O166" s="20"/>
      <c r="P166" s="20"/>
      <c r="Q166" s="536"/>
      <c r="R166" s="536"/>
    </row>
    <row r="167" spans="1:18" s="2" customFormat="1" ht="18" customHeight="1" x14ac:dyDescent="0.35">
      <c r="A167" s="238"/>
      <c r="B167" s="238"/>
      <c r="F167" s="241" t="s">
        <v>71</v>
      </c>
      <c r="G167" s="242"/>
      <c r="H167" s="243">
        <f>SUM(H164:H166)</f>
        <v>0</v>
      </c>
      <c r="I167" s="20"/>
      <c r="J167" s="20"/>
      <c r="K167" s="20"/>
      <c r="L167" s="20"/>
      <c r="M167" s="20"/>
      <c r="N167" s="20"/>
      <c r="O167" s="20"/>
      <c r="P167" s="20"/>
      <c r="Q167" s="536"/>
      <c r="R167" s="536"/>
    </row>
    <row r="168" spans="1:18" s="2" customFormat="1" ht="32.450000000000003" customHeight="1" x14ac:dyDescent="0.35">
      <c r="A168" s="238"/>
      <c r="B168" s="238"/>
      <c r="F168" s="231"/>
      <c r="G168" s="171"/>
      <c r="H168" s="232"/>
      <c r="I168" s="20"/>
      <c r="J168" s="20"/>
      <c r="K168" s="20"/>
      <c r="L168" s="20"/>
      <c r="M168" s="20"/>
      <c r="N168" s="20"/>
      <c r="O168" s="20"/>
      <c r="P168" s="20"/>
      <c r="Q168" s="536"/>
      <c r="R168" s="536"/>
    </row>
    <row r="169" spans="1:18" s="1" customFormat="1" ht="24" customHeight="1" x14ac:dyDescent="0.2">
      <c r="A169" s="180" t="s">
        <v>72</v>
      </c>
      <c r="B169" s="244"/>
      <c r="E169" s="245"/>
      <c r="F169" s="246"/>
      <c r="G169" s="247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s="2" customFormat="1" ht="18" customHeight="1" x14ac:dyDescent="0.35">
      <c r="A170" s="239"/>
      <c r="B170" s="238"/>
      <c r="E170" s="248"/>
      <c r="F170" s="249"/>
      <c r="G170" s="250"/>
      <c r="I170" s="20"/>
      <c r="J170" s="20"/>
      <c r="K170" s="20"/>
      <c r="L170" s="20"/>
      <c r="M170" s="20"/>
      <c r="N170" s="20"/>
      <c r="O170" s="20"/>
      <c r="P170" s="20"/>
      <c r="Q170" s="536"/>
      <c r="R170" s="536"/>
    </row>
    <row r="171" spans="1:18" s="2" customFormat="1" ht="24" customHeight="1" x14ac:dyDescent="0.35">
      <c r="A171" s="671" t="s">
        <v>36</v>
      </c>
      <c r="B171" s="671"/>
      <c r="C171" s="671" t="s">
        <v>12</v>
      </c>
      <c r="D171" s="671"/>
      <c r="E171" s="671" t="s">
        <v>58</v>
      </c>
      <c r="F171" s="560" t="s">
        <v>13</v>
      </c>
      <c r="G171" s="560" t="s">
        <v>13</v>
      </c>
      <c r="H171" s="560" t="s">
        <v>15</v>
      </c>
      <c r="I171" s="20"/>
      <c r="J171" s="20"/>
      <c r="K171" s="20"/>
      <c r="L171" s="20"/>
      <c r="M171" s="20"/>
      <c r="N171" s="20"/>
      <c r="O171" s="20"/>
      <c r="P171" s="20"/>
      <c r="Q171" s="536"/>
      <c r="R171" s="536"/>
    </row>
    <row r="172" spans="1:18" s="2" customFormat="1" ht="38.450000000000003" customHeight="1" x14ac:dyDescent="0.35">
      <c r="A172" s="671"/>
      <c r="B172" s="671"/>
      <c r="C172" s="671"/>
      <c r="D172" s="671"/>
      <c r="E172" s="671"/>
      <c r="F172" s="146" t="s">
        <v>14</v>
      </c>
      <c r="G172" s="146" t="s">
        <v>50</v>
      </c>
      <c r="H172" s="434" t="s">
        <v>18</v>
      </c>
      <c r="I172" s="20"/>
      <c r="J172" s="20"/>
      <c r="K172" s="20"/>
      <c r="L172" s="20"/>
      <c r="M172" s="20"/>
      <c r="N172" s="20"/>
      <c r="O172" s="20"/>
      <c r="P172" s="20"/>
      <c r="Q172" s="536"/>
      <c r="R172" s="536"/>
    </row>
    <row r="173" spans="1:18" s="2" customFormat="1" ht="42" customHeight="1" x14ac:dyDescent="0.35">
      <c r="A173" s="690" t="s">
        <v>59</v>
      </c>
      <c r="B173" s="691"/>
      <c r="C173" s="551" t="s">
        <v>73</v>
      </c>
      <c r="D173" s="552"/>
      <c r="E173" s="498"/>
      <c r="F173" s="498"/>
      <c r="G173" s="153"/>
      <c r="H173" s="435">
        <f>(3*E173)*F173/15</f>
        <v>0</v>
      </c>
      <c r="I173" s="20"/>
      <c r="J173" s="20"/>
      <c r="K173" s="20"/>
      <c r="L173" s="20"/>
      <c r="M173" s="20"/>
      <c r="N173" s="20"/>
      <c r="O173" s="20"/>
      <c r="P173" s="20"/>
      <c r="Q173" s="536"/>
      <c r="R173" s="536"/>
    </row>
    <row r="174" spans="1:18" s="2" customFormat="1" ht="42" customHeight="1" x14ac:dyDescent="0.35">
      <c r="A174" s="690" t="s">
        <v>61</v>
      </c>
      <c r="B174" s="691"/>
      <c r="C174" s="551" t="s">
        <v>74</v>
      </c>
      <c r="D174" s="552"/>
      <c r="E174" s="498"/>
      <c r="F174" s="498"/>
      <c r="G174" s="153"/>
      <c r="H174" s="435">
        <f>(1*E174)*F174/15</f>
        <v>0</v>
      </c>
      <c r="I174" s="20"/>
      <c r="J174" s="20"/>
      <c r="K174" s="20"/>
      <c r="L174" s="20"/>
      <c r="M174" s="20"/>
      <c r="N174" s="20"/>
      <c r="O174" s="20"/>
      <c r="P174" s="20"/>
      <c r="Q174" s="536"/>
      <c r="R174" s="536"/>
    </row>
    <row r="175" spans="1:18" s="2" customFormat="1" ht="42" customHeight="1" x14ac:dyDescent="0.35">
      <c r="A175" s="690" t="s">
        <v>63</v>
      </c>
      <c r="B175" s="691"/>
      <c r="C175" s="731" t="s">
        <v>75</v>
      </c>
      <c r="D175" s="732"/>
      <c r="E175" s="498"/>
      <c r="F175" s="153"/>
      <c r="G175" s="153"/>
      <c r="H175" s="435">
        <f>+E175*3/15</f>
        <v>0</v>
      </c>
      <c r="I175" s="20"/>
      <c r="J175" s="20"/>
      <c r="K175" s="20"/>
      <c r="L175" s="20"/>
      <c r="M175" s="20"/>
      <c r="N175" s="20"/>
      <c r="O175" s="20"/>
      <c r="P175" s="20"/>
      <c r="Q175" s="536"/>
      <c r="R175" s="536"/>
    </row>
    <row r="176" spans="1:18" s="2" customFormat="1" ht="42" customHeight="1" x14ac:dyDescent="0.35">
      <c r="A176" s="690" t="s">
        <v>76</v>
      </c>
      <c r="B176" s="691"/>
      <c r="C176" s="551" t="s">
        <v>77</v>
      </c>
      <c r="D176" s="552"/>
      <c r="E176" s="153"/>
      <c r="F176" s="153"/>
      <c r="G176" s="498"/>
      <c r="H176" s="435">
        <f>1.5*G176/15</f>
        <v>0</v>
      </c>
      <c r="I176" s="20"/>
      <c r="J176" s="20"/>
      <c r="K176" s="20"/>
      <c r="L176" s="20"/>
      <c r="M176" s="20"/>
      <c r="N176" s="20"/>
      <c r="O176" s="20"/>
      <c r="P176" s="20"/>
      <c r="Q176" s="536"/>
      <c r="R176" s="536"/>
    </row>
    <row r="177" spans="1:18" s="2" customFormat="1" ht="18" customHeight="1" x14ac:dyDescent="0.35">
      <c r="F177" s="241"/>
      <c r="G177" s="242"/>
      <c r="H177" s="243">
        <f>SUM(H173:H176)</f>
        <v>0</v>
      </c>
      <c r="I177" s="20"/>
      <c r="J177" s="20"/>
      <c r="K177" s="20"/>
      <c r="L177" s="20"/>
      <c r="M177" s="20"/>
      <c r="N177" s="20"/>
      <c r="O177" s="20"/>
      <c r="P177" s="20"/>
      <c r="Q177" s="536"/>
      <c r="R177" s="536"/>
    </row>
    <row r="178" spans="1:18" s="2" customFormat="1" ht="18" customHeight="1" x14ac:dyDescent="0.35">
      <c r="F178" s="251"/>
      <c r="G178" s="252"/>
      <c r="H178" s="253"/>
      <c r="I178" s="20"/>
      <c r="J178" s="20"/>
      <c r="K178" s="20"/>
      <c r="L178" s="20"/>
      <c r="M178" s="20"/>
      <c r="N178" s="20"/>
      <c r="O178" s="20"/>
      <c r="P178" s="20"/>
      <c r="Q178" s="536"/>
      <c r="R178" s="536"/>
    </row>
    <row r="179" spans="1:18" s="2" customFormat="1" ht="22.5" customHeight="1" x14ac:dyDescent="0.35">
      <c r="A179" s="141" t="s">
        <v>78</v>
      </c>
      <c r="B179" s="238"/>
      <c r="E179" s="231"/>
      <c r="F179" s="171"/>
      <c r="G179" s="232"/>
      <c r="I179" s="20"/>
      <c r="J179" s="20"/>
      <c r="K179" s="20"/>
      <c r="L179" s="20"/>
      <c r="M179" s="20"/>
      <c r="N179" s="20"/>
      <c r="O179" s="20"/>
      <c r="P179" s="20"/>
      <c r="Q179" s="536"/>
      <c r="R179" s="536"/>
    </row>
    <row r="180" spans="1:18" s="2" customFormat="1" ht="18" customHeight="1" x14ac:dyDescent="0.35">
      <c r="A180" s="141"/>
      <c r="B180" s="238"/>
      <c r="E180" s="231"/>
      <c r="F180" s="171"/>
      <c r="G180" s="232"/>
      <c r="I180" s="20"/>
      <c r="J180" s="20"/>
      <c r="K180" s="20"/>
      <c r="L180" s="20"/>
      <c r="M180" s="20"/>
      <c r="N180" s="20"/>
      <c r="O180" s="20"/>
      <c r="P180" s="20"/>
      <c r="Q180" s="536"/>
      <c r="R180" s="536"/>
    </row>
    <row r="181" spans="1:18" s="2" customFormat="1" ht="18" customHeight="1" x14ac:dyDescent="0.35">
      <c r="A181" s="612" t="s">
        <v>36</v>
      </c>
      <c r="B181" s="612"/>
      <c r="C181" s="667" t="s">
        <v>12</v>
      </c>
      <c r="D181" s="715"/>
      <c r="E181" s="668"/>
      <c r="F181" s="667" t="s">
        <v>79</v>
      </c>
      <c r="G181" s="668"/>
      <c r="H181" s="254" t="s">
        <v>15</v>
      </c>
      <c r="I181" s="20"/>
      <c r="J181" s="20"/>
      <c r="K181" s="20"/>
      <c r="L181" s="20"/>
      <c r="M181" s="20"/>
      <c r="N181" s="20"/>
      <c r="O181" s="20"/>
      <c r="P181" s="20"/>
      <c r="Q181" s="536"/>
      <c r="R181" s="536"/>
    </row>
    <row r="182" spans="1:18" s="2" customFormat="1" ht="18" customHeight="1" x14ac:dyDescent="0.35">
      <c r="A182" s="612"/>
      <c r="B182" s="612"/>
      <c r="C182" s="716"/>
      <c r="D182" s="717"/>
      <c r="E182" s="718"/>
      <c r="F182" s="716"/>
      <c r="G182" s="718"/>
      <c r="H182" s="255" t="s">
        <v>18</v>
      </c>
      <c r="I182" s="20"/>
      <c r="J182" s="20"/>
      <c r="K182" s="20"/>
      <c r="L182" s="20"/>
      <c r="M182" s="20"/>
      <c r="N182" s="20"/>
      <c r="O182" s="20"/>
      <c r="P182" s="20"/>
      <c r="Q182" s="536"/>
      <c r="R182" s="536"/>
    </row>
    <row r="183" spans="1:18" s="2" customFormat="1" ht="42" customHeight="1" x14ac:dyDescent="0.35">
      <c r="A183" s="692" t="s">
        <v>80</v>
      </c>
      <c r="B183" s="693"/>
      <c r="C183" s="706" t="s">
        <v>81</v>
      </c>
      <c r="D183" s="753"/>
      <c r="E183" s="707"/>
      <c r="F183" s="751"/>
      <c r="G183" s="752"/>
      <c r="H183" s="491"/>
      <c r="I183" s="20"/>
      <c r="J183" s="20"/>
      <c r="K183" s="20"/>
      <c r="L183" s="20"/>
      <c r="M183" s="20"/>
      <c r="N183" s="20"/>
      <c r="O183" s="20"/>
      <c r="P183" s="20"/>
      <c r="Q183" s="536"/>
      <c r="R183" s="536"/>
    </row>
    <row r="184" spans="1:18" s="2" customFormat="1" ht="18" customHeight="1" x14ac:dyDescent="0.35">
      <c r="A184" s="719" t="s">
        <v>82</v>
      </c>
      <c r="B184" s="720"/>
      <c r="C184" s="706" t="s">
        <v>22</v>
      </c>
      <c r="D184" s="753"/>
      <c r="E184" s="707"/>
      <c r="F184" s="751"/>
      <c r="G184" s="752"/>
      <c r="H184" s="491"/>
      <c r="I184" s="20"/>
      <c r="J184" s="20"/>
      <c r="K184" s="20"/>
      <c r="L184" s="20"/>
      <c r="M184" s="20"/>
      <c r="N184" s="20"/>
      <c r="O184" s="20"/>
      <c r="P184" s="20"/>
      <c r="Q184" s="536"/>
      <c r="R184" s="536"/>
    </row>
    <row r="185" spans="1:18" s="2" customFormat="1" ht="18" customHeight="1" x14ac:dyDescent="0.35">
      <c r="A185" s="238"/>
      <c r="B185" s="238"/>
      <c r="F185" s="228" t="s">
        <v>83</v>
      </c>
      <c r="G185" s="234"/>
      <c r="H185" s="243">
        <f>SUM(H183:H184)</f>
        <v>0</v>
      </c>
      <c r="I185" s="20"/>
      <c r="J185" s="20"/>
      <c r="K185" s="20"/>
      <c r="L185" s="20"/>
      <c r="M185" s="20"/>
      <c r="N185" s="20"/>
      <c r="O185" s="20"/>
      <c r="P185" s="20"/>
      <c r="Q185" s="536"/>
      <c r="R185" s="536"/>
    </row>
    <row r="186" spans="1:18" s="2" customFormat="1" ht="18" customHeight="1" x14ac:dyDescent="0.35">
      <c r="A186" s="213"/>
      <c r="B186" s="213"/>
      <c r="C186" s="213"/>
      <c r="D186" s="213"/>
      <c r="F186" s="724" t="s">
        <v>84</v>
      </c>
      <c r="G186" s="725"/>
      <c r="H186" s="256">
        <f>+H38+H72+H99+H121+H133+H141+H148+H158+H167+H177+H185</f>
        <v>0</v>
      </c>
      <c r="I186" s="20"/>
      <c r="J186" s="20"/>
      <c r="K186" s="20"/>
      <c r="L186" s="20"/>
      <c r="M186" s="20"/>
      <c r="N186" s="20"/>
      <c r="O186" s="20"/>
      <c r="P186" s="20"/>
      <c r="Q186" s="536"/>
      <c r="R186" s="536"/>
    </row>
    <row r="187" spans="1:18" s="2" customFormat="1" ht="18" customHeight="1" x14ac:dyDescent="0.35">
      <c r="A187" s="260"/>
      <c r="B187" s="260"/>
      <c r="C187" s="261"/>
      <c r="D187" s="261"/>
      <c r="E187" s="261"/>
      <c r="F187" s="261"/>
      <c r="G187" s="261"/>
      <c r="H187" s="262"/>
      <c r="I187" s="20"/>
      <c r="J187" s="20"/>
      <c r="K187" s="20"/>
      <c r="L187" s="20"/>
      <c r="M187" s="20"/>
      <c r="N187" s="20"/>
      <c r="O187" s="20"/>
      <c r="P187" s="20"/>
      <c r="Q187" s="536"/>
      <c r="R187" s="536"/>
    </row>
    <row r="188" spans="1:18" s="536" customFormat="1" ht="24" customHeight="1" x14ac:dyDescent="0.35">
      <c r="A188" s="736" t="s">
        <v>385</v>
      </c>
      <c r="B188" s="736"/>
      <c r="C188" s="736"/>
      <c r="D188" s="736"/>
      <c r="E188" s="736"/>
      <c r="F188" s="736"/>
      <c r="G188" s="736"/>
      <c r="H188" s="736"/>
      <c r="I188" s="20"/>
      <c r="J188" s="20"/>
      <c r="K188" s="20"/>
      <c r="L188" s="20"/>
      <c r="M188" s="20"/>
      <c r="N188" s="20"/>
      <c r="O188" s="20"/>
      <c r="P188" s="20"/>
    </row>
    <row r="189" spans="1:18" s="536" customFormat="1" ht="24" customHeight="1" x14ac:dyDescent="0.35">
      <c r="A189" s="489" t="s">
        <v>459</v>
      </c>
      <c r="B189" s="266"/>
      <c r="C189" s="267"/>
      <c r="D189" s="267"/>
      <c r="E189" s="267"/>
      <c r="F189" s="267"/>
      <c r="G189" s="268"/>
      <c r="H189" s="258"/>
      <c r="I189" s="20"/>
      <c r="J189" s="20"/>
      <c r="K189" s="20"/>
      <c r="L189" s="20"/>
      <c r="M189" s="20"/>
      <c r="N189" s="20"/>
      <c r="O189" s="20"/>
      <c r="P189" s="20"/>
    </row>
    <row r="190" spans="1:18" ht="24" customHeight="1" x14ac:dyDescent="0.35">
      <c r="A190" s="258"/>
      <c r="B190" s="115"/>
      <c r="C190" s="269"/>
      <c r="D190" s="270" t="s">
        <v>304</v>
      </c>
      <c r="E190" s="269"/>
      <c r="F190" s="269"/>
      <c r="G190" s="269"/>
      <c r="H190" s="269"/>
    </row>
    <row r="191" spans="1:18" ht="24" customHeight="1" x14ac:dyDescent="0.35">
      <c r="A191" s="259"/>
      <c r="B191" s="271"/>
      <c r="C191" s="269"/>
      <c r="D191" s="270" t="s">
        <v>305</v>
      </c>
      <c r="E191" s="269"/>
      <c r="F191" s="269"/>
      <c r="G191" s="269"/>
      <c r="H191" s="269"/>
    </row>
    <row r="192" spans="1:18" ht="24" customHeight="1" x14ac:dyDescent="0.35">
      <c r="A192" s="272"/>
      <c r="B192" s="272"/>
      <c r="C192" s="269"/>
      <c r="D192" s="270" t="s">
        <v>306</v>
      </c>
      <c r="E192" s="269"/>
      <c r="F192" s="269"/>
      <c r="G192" s="269"/>
      <c r="H192" s="269"/>
    </row>
    <row r="193" spans="1:18" ht="24" customHeight="1" x14ac:dyDescent="0.35">
      <c r="A193" s="272"/>
      <c r="B193" s="272"/>
      <c r="C193" s="269"/>
      <c r="D193" s="270" t="s">
        <v>307</v>
      </c>
      <c r="E193" s="269"/>
      <c r="F193" s="269"/>
      <c r="G193" s="269"/>
      <c r="H193" s="269"/>
    </row>
    <row r="194" spans="1:18" ht="24" customHeight="1" x14ac:dyDescent="0.35">
      <c r="A194" s="272"/>
      <c r="B194" s="272"/>
      <c r="C194" s="269"/>
      <c r="D194" s="270" t="s">
        <v>308</v>
      </c>
      <c r="E194" s="269"/>
      <c r="F194" s="269"/>
      <c r="G194" s="269"/>
      <c r="H194" s="269"/>
    </row>
    <row r="195" spans="1:18" ht="24" customHeight="1" x14ac:dyDescent="0.35">
      <c r="A195" s="272"/>
      <c r="B195" s="272"/>
      <c r="C195" s="269"/>
      <c r="D195" s="270" t="s">
        <v>307</v>
      </c>
      <c r="E195" s="269"/>
      <c r="F195" s="269"/>
      <c r="G195" s="269"/>
      <c r="H195" s="269"/>
    </row>
    <row r="196" spans="1:18" ht="24" customHeight="1" x14ac:dyDescent="0.35">
      <c r="A196" s="272"/>
      <c r="B196" s="272"/>
      <c r="C196" s="269"/>
      <c r="D196" s="270" t="s">
        <v>309</v>
      </c>
      <c r="E196" s="269"/>
      <c r="F196" s="269"/>
      <c r="G196" s="269"/>
      <c r="H196" s="269"/>
    </row>
    <row r="197" spans="1:18" s="4" customFormat="1" ht="22.5" customHeight="1" x14ac:dyDescent="0.35">
      <c r="A197" s="672" t="s">
        <v>554</v>
      </c>
      <c r="B197" s="672"/>
      <c r="C197" s="672"/>
      <c r="D197" s="672"/>
      <c r="E197" s="672"/>
      <c r="F197" s="672"/>
      <c r="G197" s="672"/>
      <c r="H197" s="672"/>
      <c r="I197" s="21"/>
      <c r="J197" s="21"/>
      <c r="K197" s="21"/>
      <c r="L197" s="21"/>
      <c r="M197" s="21"/>
      <c r="N197" s="21"/>
      <c r="O197" s="21"/>
      <c r="P197" s="21"/>
      <c r="Q197" s="5"/>
      <c r="R197" s="5"/>
    </row>
    <row r="198" spans="1:18" ht="18" customHeight="1" x14ac:dyDescent="0.35">
      <c r="A198" s="260"/>
      <c r="B198" s="260"/>
      <c r="C198" s="261"/>
      <c r="D198" s="261"/>
      <c r="E198" s="261"/>
      <c r="F198" s="261"/>
      <c r="G198" s="261"/>
      <c r="H198" s="262"/>
    </row>
    <row r="199" spans="1:18" ht="18" customHeight="1" x14ac:dyDescent="0.35">
      <c r="A199" s="136"/>
      <c r="B199" s="136"/>
      <c r="C199" s="136"/>
      <c r="D199" s="136"/>
      <c r="E199" s="135"/>
      <c r="F199" s="136"/>
      <c r="G199" s="137"/>
      <c r="H199" s="275"/>
    </row>
    <row r="200" spans="1:18" ht="22.5" customHeight="1" x14ac:dyDescent="0.35">
      <c r="A200" s="736" t="s">
        <v>383</v>
      </c>
      <c r="B200" s="736"/>
      <c r="C200" s="736"/>
      <c r="D200" s="736"/>
      <c r="E200" s="736"/>
      <c r="F200" s="276" t="s">
        <v>6</v>
      </c>
      <c r="G200" s="723"/>
      <c r="H200" s="723"/>
    </row>
    <row r="201" spans="1:18" ht="22.5" customHeight="1" x14ac:dyDescent="0.35">
      <c r="A201" s="739" t="s">
        <v>384</v>
      </c>
      <c r="B201" s="739"/>
      <c r="C201" s="739"/>
      <c r="D201" s="739"/>
      <c r="E201" s="739"/>
      <c r="F201" s="276"/>
      <c r="G201" s="380"/>
      <c r="H201" s="380"/>
    </row>
    <row r="202" spans="1:18" s="536" customFormat="1" ht="18" customHeight="1" x14ac:dyDescent="0.35">
      <c r="A202" s="132"/>
      <c r="B202" s="213"/>
      <c r="C202" s="213"/>
      <c r="D202" s="213"/>
      <c r="E202" s="213"/>
      <c r="F202" s="213"/>
      <c r="G202" s="274"/>
      <c r="H202" s="182"/>
      <c r="I202" s="20"/>
      <c r="J202" s="20"/>
      <c r="K202" s="20"/>
      <c r="L202" s="20"/>
      <c r="M202" s="20"/>
      <c r="N202" s="20"/>
      <c r="O202" s="20"/>
      <c r="P202" s="20"/>
    </row>
    <row r="203" spans="1:18" ht="22.5" customHeight="1" x14ac:dyDescent="0.35">
      <c r="A203" s="736" t="s">
        <v>460</v>
      </c>
      <c r="B203" s="736"/>
      <c r="C203" s="736"/>
      <c r="D203" s="736"/>
      <c r="E203" s="736"/>
      <c r="F203" s="277"/>
      <c r="G203" s="383"/>
      <c r="H203" s="375"/>
    </row>
    <row r="204" spans="1:18" ht="22.5" customHeight="1" x14ac:dyDescent="0.35">
      <c r="A204" s="381"/>
      <c r="B204" s="382"/>
      <c r="C204" s="203"/>
      <c r="D204" s="335" t="s">
        <v>312</v>
      </c>
      <c r="E204" s="277"/>
      <c r="F204" s="277"/>
      <c r="G204" s="383"/>
      <c r="H204" s="335"/>
    </row>
    <row r="205" spans="1:18" ht="22.5" customHeight="1" x14ac:dyDescent="0.35">
      <c r="A205" s="381"/>
      <c r="B205" s="382"/>
      <c r="C205" s="203"/>
      <c r="D205" s="335" t="s">
        <v>313</v>
      </c>
      <c r="E205" s="277"/>
      <c r="F205" s="277"/>
      <c r="G205" s="383"/>
      <c r="H205" s="335"/>
    </row>
    <row r="206" spans="1:18" ht="22.5" customHeight="1" x14ac:dyDescent="0.35">
      <c r="A206" s="381"/>
      <c r="B206" s="382"/>
      <c r="C206" s="203"/>
      <c r="D206" s="335" t="s">
        <v>312</v>
      </c>
      <c r="E206" s="277"/>
      <c r="F206" s="277"/>
      <c r="G206" s="383"/>
      <c r="H206" s="335"/>
    </row>
    <row r="207" spans="1:18" ht="22.5" customHeight="1" x14ac:dyDescent="0.35">
      <c r="A207" s="381"/>
      <c r="B207" s="382"/>
      <c r="C207" s="203"/>
      <c r="D207" s="335" t="s">
        <v>314</v>
      </c>
      <c r="E207" s="277"/>
      <c r="F207" s="277"/>
      <c r="G207" s="383"/>
      <c r="H207" s="335"/>
    </row>
    <row r="208" spans="1:18" s="4" customFormat="1" ht="22.5" customHeight="1" x14ac:dyDescent="0.35">
      <c r="A208" s="672" t="s">
        <v>555</v>
      </c>
      <c r="B208" s="672"/>
      <c r="C208" s="672"/>
      <c r="D208" s="672"/>
      <c r="E208" s="672"/>
      <c r="F208" s="672"/>
      <c r="G208" s="672"/>
      <c r="H208" s="672"/>
      <c r="I208" s="21"/>
      <c r="J208" s="21"/>
      <c r="K208" s="21"/>
      <c r="L208" s="21"/>
      <c r="M208" s="21"/>
      <c r="N208" s="21"/>
      <c r="O208" s="21"/>
      <c r="P208" s="21"/>
      <c r="Q208" s="5"/>
      <c r="R208" s="5"/>
    </row>
    <row r="209" spans="1:18" ht="22.5" customHeight="1" x14ac:dyDescent="0.35">
      <c r="A209" s="237" t="s">
        <v>310</v>
      </c>
      <c r="B209" s="213"/>
      <c r="C209" s="213"/>
      <c r="D209" s="119"/>
      <c r="E209" s="119"/>
      <c r="F209" s="213"/>
      <c r="G209" s="274"/>
    </row>
    <row r="210" spans="1:18" ht="22.5" customHeight="1" x14ac:dyDescent="0.35">
      <c r="A210" s="518" t="s">
        <v>9</v>
      </c>
      <c r="B210" s="618" t="s">
        <v>10</v>
      </c>
      <c r="C210" s="619"/>
      <c r="D210" s="620"/>
      <c r="E210" s="533" t="s">
        <v>315</v>
      </c>
      <c r="F210" s="618" t="s">
        <v>311</v>
      </c>
      <c r="G210" s="619"/>
      <c r="H210" s="620"/>
    </row>
    <row r="211" spans="1:18" ht="22.5" customHeight="1" x14ac:dyDescent="0.35">
      <c r="A211" s="496"/>
      <c r="B211" s="721"/>
      <c r="C211" s="721"/>
      <c r="D211" s="721"/>
      <c r="E211" s="497"/>
      <c r="F211" s="728"/>
      <c r="G211" s="729"/>
      <c r="H211" s="730"/>
    </row>
    <row r="212" spans="1:18" ht="22.5" customHeight="1" x14ac:dyDescent="0.35">
      <c r="A212" s="496"/>
      <c r="B212" s="721"/>
      <c r="C212" s="721"/>
      <c r="D212" s="721"/>
      <c r="E212" s="497"/>
      <c r="F212" s="728"/>
      <c r="G212" s="729"/>
      <c r="H212" s="730"/>
    </row>
    <row r="213" spans="1:18" ht="22.5" customHeight="1" x14ac:dyDescent="0.35">
      <c r="A213" s="496"/>
      <c r="B213" s="721"/>
      <c r="C213" s="721"/>
      <c r="D213" s="721"/>
      <c r="E213" s="497"/>
      <c r="F213" s="728"/>
      <c r="G213" s="729"/>
      <c r="H213" s="730"/>
    </row>
    <row r="214" spans="1:18" ht="22.5" customHeight="1" x14ac:dyDescent="0.35">
      <c r="A214" s="722"/>
      <c r="B214" s="722"/>
      <c r="C214" s="722"/>
      <c r="D214" s="722"/>
      <c r="E214" s="722"/>
      <c r="F214" s="722"/>
      <c r="G214" s="722"/>
      <c r="H214" s="722"/>
    </row>
    <row r="215" spans="1:18" s="4" customFormat="1" ht="22.5" customHeight="1" x14ac:dyDescent="0.35">
      <c r="A215" s="549"/>
      <c r="B215" s="549"/>
      <c r="C215" s="549"/>
      <c r="D215" s="549"/>
      <c r="E215" s="549"/>
      <c r="F215" s="549"/>
      <c r="G215" s="549"/>
      <c r="H215" s="549"/>
      <c r="I215" s="21"/>
      <c r="J215" s="21"/>
      <c r="K215" s="21"/>
      <c r="L215" s="21"/>
      <c r="M215" s="21"/>
      <c r="N215" s="21"/>
      <c r="O215" s="21"/>
      <c r="P215" s="21"/>
      <c r="Q215" s="5"/>
      <c r="R215" s="5"/>
    </row>
    <row r="216" spans="1:18" ht="22.5" customHeight="1" x14ac:dyDescent="0.35">
      <c r="A216" s="735" t="s">
        <v>94</v>
      </c>
      <c r="B216" s="735"/>
      <c r="C216" s="735"/>
      <c r="D216" s="735"/>
      <c r="E216" s="735"/>
      <c r="F216" s="735"/>
      <c r="G216" s="735"/>
      <c r="H216" s="735"/>
    </row>
    <row r="217" spans="1:18" ht="22.5" customHeight="1" x14ac:dyDescent="0.35">
      <c r="A217" s="736" t="s">
        <v>379</v>
      </c>
      <c r="B217" s="736"/>
      <c r="C217" s="736"/>
      <c r="D217" s="736"/>
      <c r="E217" s="736"/>
      <c r="F217" s="736"/>
      <c r="G217" s="736"/>
      <c r="H217" s="736"/>
    </row>
    <row r="218" spans="1:18" ht="22.5" customHeight="1" x14ac:dyDescent="0.35">
      <c r="A218" s="750" t="s">
        <v>382</v>
      </c>
      <c r="B218" s="750"/>
      <c r="C218" s="750"/>
      <c r="D218" s="750"/>
      <c r="E218" s="750"/>
      <c r="F218" s="750"/>
      <c r="G218" s="750"/>
      <c r="H218" s="750"/>
    </row>
    <row r="219" spans="1:18" ht="22.5" customHeight="1" x14ac:dyDescent="0.35">
      <c r="A219" s="618" t="s">
        <v>91</v>
      </c>
      <c r="B219" s="619"/>
      <c r="C219" s="619"/>
      <c r="D219" s="620"/>
      <c r="E219" s="533" t="s">
        <v>100</v>
      </c>
      <c r="F219" s="618" t="s">
        <v>311</v>
      </c>
      <c r="G219" s="726"/>
      <c r="H219" s="727"/>
    </row>
    <row r="220" spans="1:18" ht="22.5" customHeight="1" x14ac:dyDescent="0.35">
      <c r="A220" s="650" t="s">
        <v>86</v>
      </c>
      <c r="B220" s="651"/>
      <c r="C220" s="651"/>
      <c r="D220" s="652"/>
      <c r="E220" s="492"/>
      <c r="F220" s="614"/>
      <c r="G220" s="614"/>
      <c r="H220" s="614"/>
    </row>
    <row r="221" spans="1:18" ht="22.5" customHeight="1" x14ac:dyDescent="0.35">
      <c r="A221" s="650" t="s">
        <v>87</v>
      </c>
      <c r="B221" s="651"/>
      <c r="C221" s="651"/>
      <c r="D221" s="652"/>
      <c r="E221" s="492"/>
      <c r="F221" s="763"/>
      <c r="G221" s="764"/>
      <c r="H221" s="765"/>
    </row>
    <row r="222" spans="1:18" ht="22.5" customHeight="1" x14ac:dyDescent="0.35">
      <c r="A222" s="650" t="s">
        <v>88</v>
      </c>
      <c r="B222" s="651"/>
      <c r="C222" s="651"/>
      <c r="D222" s="652"/>
      <c r="E222" s="492"/>
      <c r="F222" s="763"/>
      <c r="G222" s="764"/>
      <c r="H222" s="765"/>
    </row>
    <row r="223" spans="1:18" ht="22.5" customHeight="1" x14ac:dyDescent="0.35">
      <c r="A223" s="650" t="s">
        <v>89</v>
      </c>
      <c r="B223" s="651"/>
      <c r="C223" s="651"/>
      <c r="D223" s="652"/>
      <c r="E223" s="492"/>
      <c r="F223" s="614"/>
      <c r="G223" s="614"/>
      <c r="H223" s="614"/>
    </row>
    <row r="224" spans="1:18" ht="22.5" customHeight="1" x14ac:dyDescent="0.35">
      <c r="A224" s="650" t="s">
        <v>90</v>
      </c>
      <c r="B224" s="651"/>
      <c r="C224" s="651"/>
      <c r="D224" s="652"/>
      <c r="E224" s="492"/>
      <c r="F224" s="614"/>
      <c r="G224" s="614"/>
      <c r="H224" s="614"/>
    </row>
    <row r="225" spans="1:18" ht="22.5" customHeight="1" x14ac:dyDescent="0.35">
      <c r="A225" s="532"/>
      <c r="B225" s="114"/>
      <c r="C225" s="625" t="s">
        <v>26</v>
      </c>
      <c r="D225" s="626"/>
      <c r="E225" s="502">
        <f>SUM(E220,E221,E222,E223,E224)</f>
        <v>0</v>
      </c>
      <c r="F225" s="384"/>
      <c r="G225" s="532"/>
      <c r="H225" s="532"/>
    </row>
    <row r="226" spans="1:18" ht="22.5" customHeight="1" x14ac:dyDescent="0.35">
      <c r="A226" s="281"/>
      <c r="B226" s="282"/>
      <c r="C226" s="213"/>
      <c r="D226" s="213"/>
      <c r="E226" s="213"/>
      <c r="F226" s="213"/>
      <c r="G226" s="280"/>
    </row>
    <row r="227" spans="1:18" s="4" customFormat="1" ht="23.45" customHeight="1" x14ac:dyDescent="0.35">
      <c r="A227" s="756" t="s">
        <v>380</v>
      </c>
      <c r="B227" s="756"/>
      <c r="C227" s="756"/>
      <c r="D227" s="756"/>
      <c r="E227" s="756"/>
      <c r="F227" s="756"/>
      <c r="G227" s="756"/>
      <c r="H227" s="756"/>
      <c r="I227" s="21"/>
      <c r="J227" s="21"/>
      <c r="K227" s="21"/>
      <c r="L227" s="21"/>
      <c r="M227" s="21"/>
      <c r="N227" s="21"/>
      <c r="O227" s="21"/>
      <c r="P227" s="21"/>
      <c r="Q227" s="5"/>
      <c r="R227" s="5"/>
    </row>
    <row r="228" spans="1:18" s="4" customFormat="1" ht="23.45" customHeight="1" x14ac:dyDescent="0.35">
      <c r="A228" s="750" t="s">
        <v>378</v>
      </c>
      <c r="B228" s="755"/>
      <c r="C228" s="755"/>
      <c r="D228" s="755"/>
      <c r="E228" s="755"/>
      <c r="F228" s="755"/>
      <c r="G228" s="755"/>
      <c r="H228" s="755"/>
      <c r="I228" s="21"/>
      <c r="J228" s="21"/>
      <c r="K228" s="21"/>
      <c r="L228" s="21"/>
      <c r="M228" s="21"/>
      <c r="N228" s="21"/>
      <c r="O228" s="21"/>
      <c r="P228" s="21"/>
      <c r="Q228" s="5"/>
      <c r="R228" s="5"/>
    </row>
    <row r="229" spans="1:18" s="4" customFormat="1" x14ac:dyDescent="0.35">
      <c r="A229" s="638" t="s">
        <v>322</v>
      </c>
      <c r="B229" s="639"/>
      <c r="C229" s="639"/>
      <c r="D229" s="640"/>
      <c r="E229" s="553" t="s">
        <v>101</v>
      </c>
      <c r="F229" s="618" t="s">
        <v>316</v>
      </c>
      <c r="G229" s="619"/>
      <c r="H229" s="620"/>
      <c r="I229" s="21"/>
      <c r="J229" s="21"/>
      <c r="K229" s="21"/>
      <c r="L229" s="21"/>
      <c r="M229" s="21"/>
      <c r="N229" s="21"/>
      <c r="O229" s="21"/>
      <c r="P229" s="21"/>
      <c r="Q229" s="5"/>
      <c r="R229" s="5"/>
    </row>
    <row r="230" spans="1:18" s="4" customFormat="1" x14ac:dyDescent="0.35">
      <c r="A230" s="627" t="s">
        <v>86</v>
      </c>
      <c r="B230" s="628"/>
      <c r="C230" s="628"/>
      <c r="D230" s="629"/>
      <c r="E230" s="501"/>
      <c r="F230" s="754"/>
      <c r="G230" s="754"/>
      <c r="H230" s="754"/>
      <c r="I230" s="21"/>
      <c r="J230" s="21"/>
      <c r="K230" s="21"/>
      <c r="L230" s="21"/>
      <c r="M230" s="21"/>
      <c r="N230" s="21"/>
      <c r="O230" s="21"/>
      <c r="P230" s="21"/>
      <c r="Q230" s="5"/>
      <c r="R230" s="5"/>
    </row>
    <row r="231" spans="1:18" x14ac:dyDescent="0.35">
      <c r="A231" s="627" t="s">
        <v>87</v>
      </c>
      <c r="B231" s="628"/>
      <c r="C231" s="628"/>
      <c r="D231" s="629"/>
      <c r="E231" s="501"/>
      <c r="F231" s="519"/>
      <c r="G231" s="520"/>
      <c r="H231" s="521"/>
    </row>
    <row r="232" spans="1:18" x14ac:dyDescent="0.35">
      <c r="A232" s="627" t="s">
        <v>88</v>
      </c>
      <c r="B232" s="628"/>
      <c r="C232" s="628"/>
      <c r="D232" s="629"/>
      <c r="E232" s="501"/>
      <c r="F232" s="519"/>
      <c r="G232" s="520"/>
      <c r="H232" s="521"/>
    </row>
    <row r="233" spans="1:18" s="4" customFormat="1" x14ac:dyDescent="0.35">
      <c r="A233" s="532"/>
      <c r="B233" s="532"/>
      <c r="C233" s="625" t="s">
        <v>102</v>
      </c>
      <c r="D233" s="626"/>
      <c r="E233" s="501">
        <f>SUM(E225,E230,E231,E232)</f>
        <v>0</v>
      </c>
      <c r="F233" s="617"/>
      <c r="G233" s="617"/>
      <c r="H233" s="617"/>
      <c r="I233" s="21"/>
      <c r="J233" s="21"/>
      <c r="K233" s="21"/>
      <c r="L233" s="21"/>
      <c r="M233" s="21"/>
      <c r="N233" s="21"/>
      <c r="O233" s="21"/>
      <c r="P233" s="21"/>
      <c r="Q233" s="5"/>
      <c r="R233" s="5"/>
    </row>
    <row r="234" spans="1:18" s="4" customFormat="1" ht="22.5" customHeight="1" x14ac:dyDescent="0.35">
      <c r="A234" s="2"/>
      <c r="B234" s="2"/>
      <c r="C234" s="2"/>
      <c r="D234" s="2"/>
      <c r="E234" s="2"/>
      <c r="F234" s="2"/>
      <c r="G234" s="127"/>
      <c r="H234" s="2"/>
      <c r="I234" s="21"/>
      <c r="J234" s="21"/>
      <c r="K234" s="21"/>
      <c r="L234" s="21"/>
      <c r="M234" s="21"/>
      <c r="N234" s="21"/>
      <c r="O234" s="21"/>
      <c r="P234" s="21"/>
      <c r="Q234" s="5"/>
      <c r="R234" s="5"/>
    </row>
    <row r="235" spans="1:18" ht="22.15" customHeight="1" x14ac:dyDescent="0.35">
      <c r="A235" s="736" t="s">
        <v>381</v>
      </c>
      <c r="B235" s="736"/>
      <c r="C235" s="736"/>
      <c r="D235" s="736"/>
      <c r="E235" s="736"/>
      <c r="F235" s="736"/>
      <c r="G235" s="736"/>
      <c r="H235" s="736"/>
    </row>
    <row r="236" spans="1:18" ht="22.15" customHeight="1" x14ac:dyDescent="0.35">
      <c r="A236" s="750" t="s">
        <v>378</v>
      </c>
      <c r="B236" s="750"/>
      <c r="C236" s="750"/>
      <c r="D236" s="750"/>
      <c r="E236" s="750"/>
      <c r="F236" s="750"/>
      <c r="G236" s="750"/>
      <c r="H236" s="750"/>
    </row>
    <row r="237" spans="1:18" ht="22.5" customHeight="1" x14ac:dyDescent="0.35">
      <c r="A237" s="618" t="s">
        <v>103</v>
      </c>
      <c r="B237" s="619"/>
      <c r="C237" s="619"/>
      <c r="D237" s="619"/>
      <c r="E237" s="620"/>
      <c r="F237" s="618" t="s">
        <v>104</v>
      </c>
      <c r="G237" s="619"/>
      <c r="H237" s="620"/>
    </row>
    <row r="238" spans="1:18" s="6" customFormat="1" ht="22.5" customHeight="1" x14ac:dyDescent="0.2">
      <c r="A238" s="540" t="s">
        <v>86</v>
      </c>
      <c r="B238" s="541"/>
      <c r="C238" s="615"/>
      <c r="D238" s="615"/>
      <c r="E238" s="616"/>
      <c r="F238" s="622"/>
      <c r="G238" s="623"/>
      <c r="H238" s="624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s="4" customFormat="1" ht="22.5" customHeight="1" x14ac:dyDescent="0.35">
      <c r="A239" s="540" t="s">
        <v>87</v>
      </c>
      <c r="B239" s="541"/>
      <c r="C239" s="615"/>
      <c r="D239" s="615"/>
      <c r="E239" s="616"/>
      <c r="F239" s="622"/>
      <c r="G239" s="623"/>
      <c r="H239" s="624"/>
      <c r="I239" s="21"/>
      <c r="J239" s="21"/>
      <c r="K239" s="21"/>
      <c r="L239" s="21"/>
      <c r="M239" s="21"/>
      <c r="N239" s="21"/>
      <c r="O239" s="21"/>
      <c r="P239" s="21"/>
      <c r="Q239" s="5"/>
      <c r="R239" s="5"/>
    </row>
    <row r="240" spans="1:18" s="4" customFormat="1" ht="22.5" customHeight="1" x14ac:dyDescent="0.35">
      <c r="A240" s="540" t="s">
        <v>88</v>
      </c>
      <c r="B240" s="541"/>
      <c r="C240" s="615"/>
      <c r="D240" s="615"/>
      <c r="E240" s="616"/>
      <c r="F240" s="622"/>
      <c r="G240" s="623"/>
      <c r="H240" s="624"/>
      <c r="I240" s="21"/>
      <c r="J240" s="21"/>
      <c r="K240" s="21"/>
      <c r="L240" s="21"/>
      <c r="M240" s="21"/>
      <c r="N240" s="21"/>
      <c r="O240" s="21"/>
      <c r="P240" s="21"/>
      <c r="Q240" s="5"/>
      <c r="R240" s="5"/>
    </row>
    <row r="241" spans="1:18" s="4" customFormat="1" ht="22.5" customHeight="1" x14ac:dyDescent="0.35">
      <c r="A241" s="672" t="s">
        <v>317</v>
      </c>
      <c r="B241" s="672"/>
      <c r="C241" s="672"/>
      <c r="D241" s="672"/>
      <c r="E241" s="672"/>
      <c r="F241" s="672"/>
      <c r="G241" s="672"/>
      <c r="H241" s="672"/>
      <c r="I241" s="21"/>
      <c r="J241" s="21"/>
      <c r="K241" s="21"/>
      <c r="L241" s="21"/>
      <c r="M241" s="21"/>
      <c r="N241" s="21"/>
      <c r="O241" s="21"/>
      <c r="P241" s="21"/>
      <c r="Q241" s="5"/>
      <c r="R241" s="5"/>
    </row>
    <row r="242" spans="1:18" s="4" customFormat="1" ht="22.5" customHeight="1" x14ac:dyDescent="0.35">
      <c r="A242" s="549"/>
      <c r="B242" s="549"/>
      <c r="C242" s="549"/>
      <c r="D242" s="549"/>
      <c r="E242" s="549"/>
      <c r="F242" s="549"/>
      <c r="G242" s="549"/>
      <c r="H242" s="549"/>
      <c r="I242" s="21"/>
      <c r="J242" s="21"/>
      <c r="K242" s="21"/>
      <c r="L242" s="21"/>
      <c r="M242" s="21"/>
      <c r="N242" s="21"/>
      <c r="O242" s="21"/>
      <c r="P242" s="21"/>
      <c r="Q242" s="5"/>
      <c r="R242" s="5"/>
    </row>
    <row r="243" spans="1:18" s="4" customFormat="1" ht="22.5" customHeight="1" x14ac:dyDescent="0.35">
      <c r="A243" s="125" t="s">
        <v>318</v>
      </c>
      <c r="B243" s="284"/>
      <c r="C243" s="279"/>
      <c r="D243" s="279"/>
      <c r="E243" s="279"/>
      <c r="F243" s="279"/>
      <c r="G243" s="387"/>
      <c r="H243" s="388"/>
      <c r="I243" s="21"/>
      <c r="J243" s="21"/>
      <c r="K243" s="21"/>
      <c r="L243" s="21"/>
      <c r="M243" s="21"/>
      <c r="N243" s="21"/>
      <c r="O243" s="21"/>
      <c r="P243" s="21"/>
      <c r="Q243" s="5"/>
      <c r="R243" s="5"/>
    </row>
    <row r="244" spans="1:18" s="4" customFormat="1" ht="22.5" customHeight="1" x14ac:dyDescent="0.35">
      <c r="A244" s="278" t="s">
        <v>319</v>
      </c>
      <c r="B244" s="263"/>
      <c r="C244" s="263"/>
      <c r="D244" s="264"/>
      <c r="E244" s="264"/>
      <c r="F244" s="264"/>
      <c r="G244" s="389"/>
      <c r="H244" s="273"/>
      <c r="I244" s="21"/>
      <c r="J244" s="21"/>
      <c r="K244" s="21"/>
      <c r="L244" s="21"/>
      <c r="M244" s="21"/>
      <c r="N244" s="21"/>
      <c r="O244" s="21"/>
      <c r="P244" s="21"/>
      <c r="Q244" s="5"/>
      <c r="R244" s="5"/>
    </row>
    <row r="245" spans="1:18" s="4" customFormat="1" ht="22.5" customHeight="1" x14ac:dyDescent="0.35">
      <c r="A245" s="278" t="s">
        <v>320</v>
      </c>
      <c r="B245" s="263"/>
      <c r="C245" s="263"/>
      <c r="D245" s="264"/>
      <c r="E245" s="264"/>
      <c r="F245" s="264"/>
      <c r="G245" s="389"/>
      <c r="H245" s="273"/>
      <c r="I245" s="21"/>
      <c r="J245" s="21"/>
      <c r="K245" s="21"/>
      <c r="L245" s="21"/>
      <c r="M245" s="21"/>
      <c r="N245" s="21"/>
      <c r="O245" s="21"/>
      <c r="P245" s="21"/>
      <c r="Q245" s="5"/>
      <c r="R245" s="5"/>
    </row>
    <row r="246" spans="1:18" s="4" customFormat="1" ht="18" customHeight="1" x14ac:dyDescent="0.35">
      <c r="A246" s="265" t="s">
        <v>324</v>
      </c>
      <c r="B246" s="264"/>
      <c r="C246" s="264"/>
      <c r="D246" s="264"/>
      <c r="E246" s="264"/>
      <c r="F246" s="264"/>
      <c r="G246" s="264"/>
      <c r="H246" s="264"/>
      <c r="I246" s="21"/>
      <c r="J246" s="21"/>
      <c r="K246" s="21"/>
      <c r="L246" s="21"/>
      <c r="M246" s="21"/>
      <c r="N246" s="21"/>
      <c r="O246" s="21"/>
      <c r="P246" s="21"/>
      <c r="Q246" s="5"/>
      <c r="R246" s="5"/>
    </row>
    <row r="247" spans="1:18" s="4" customFormat="1" ht="22.5" customHeight="1" x14ac:dyDescent="0.35">
      <c r="A247" s="638" t="s">
        <v>49</v>
      </c>
      <c r="B247" s="639"/>
      <c r="C247" s="639"/>
      <c r="D247" s="640"/>
      <c r="E247" s="494" t="s">
        <v>500</v>
      </c>
      <c r="F247" s="618" t="s">
        <v>311</v>
      </c>
      <c r="G247" s="619"/>
      <c r="H247" s="620"/>
      <c r="I247" s="21"/>
      <c r="J247" s="21"/>
      <c r="K247" s="21"/>
      <c r="L247" s="21"/>
      <c r="M247" s="21"/>
      <c r="N247" s="21"/>
      <c r="O247" s="21"/>
      <c r="P247" s="21"/>
      <c r="Q247" s="5"/>
      <c r="R247" s="5"/>
    </row>
    <row r="248" spans="1:18" s="4" customFormat="1" ht="22.5" customHeight="1" x14ac:dyDescent="0.35">
      <c r="A248" s="627" t="s">
        <v>86</v>
      </c>
      <c r="B248" s="628"/>
      <c r="C248" s="628"/>
      <c r="D248" s="629"/>
      <c r="E248" s="500"/>
      <c r="F248" s="641"/>
      <c r="G248" s="653"/>
      <c r="H248" s="642"/>
      <c r="I248" s="21"/>
      <c r="J248" s="21"/>
      <c r="K248" s="21"/>
      <c r="L248" s="21"/>
      <c r="M248" s="21"/>
      <c r="N248" s="21"/>
      <c r="O248" s="21"/>
      <c r="P248" s="21"/>
      <c r="Q248" s="5"/>
      <c r="R248" s="5"/>
    </row>
    <row r="249" spans="1:18" s="4" customFormat="1" ht="22.5" customHeight="1" x14ac:dyDescent="0.35">
      <c r="A249" s="627" t="s">
        <v>87</v>
      </c>
      <c r="B249" s="628"/>
      <c r="C249" s="628"/>
      <c r="D249" s="629"/>
      <c r="E249" s="500"/>
      <c r="F249" s="641"/>
      <c r="G249" s="653"/>
      <c r="H249" s="642"/>
      <c r="I249" s="21"/>
      <c r="J249" s="21"/>
      <c r="K249" s="21"/>
      <c r="L249" s="21"/>
      <c r="M249" s="21"/>
      <c r="N249" s="21"/>
      <c r="O249" s="21"/>
      <c r="P249" s="21"/>
      <c r="Q249" s="5"/>
      <c r="R249" s="5"/>
    </row>
    <row r="250" spans="1:18" s="4" customFormat="1" ht="22.5" customHeight="1" x14ac:dyDescent="0.35">
      <c r="A250" s="627" t="s">
        <v>88</v>
      </c>
      <c r="B250" s="628"/>
      <c r="C250" s="628"/>
      <c r="D250" s="629"/>
      <c r="E250" s="500"/>
      <c r="F250" s="641"/>
      <c r="G250" s="653"/>
      <c r="H250" s="642"/>
      <c r="I250" s="21"/>
      <c r="J250" s="21"/>
      <c r="K250" s="21"/>
      <c r="L250" s="21"/>
      <c r="M250" s="21"/>
      <c r="N250" s="21"/>
      <c r="O250" s="21"/>
      <c r="P250" s="21"/>
      <c r="Q250" s="5"/>
      <c r="R250" s="5"/>
    </row>
    <row r="251" spans="1:18" s="4" customFormat="1" ht="22.5" customHeight="1" x14ac:dyDescent="0.35">
      <c r="A251" s="749"/>
      <c r="B251" s="749"/>
      <c r="C251" s="749"/>
      <c r="D251" s="749"/>
      <c r="E251" s="549"/>
      <c r="F251" s="749"/>
      <c r="G251" s="749"/>
      <c r="H251" s="749"/>
      <c r="I251" s="21"/>
      <c r="J251" s="21"/>
      <c r="K251" s="21"/>
      <c r="L251" s="21"/>
      <c r="M251" s="21"/>
      <c r="N251" s="21"/>
      <c r="O251" s="21"/>
      <c r="P251" s="21"/>
      <c r="Q251" s="5"/>
      <c r="R251" s="5"/>
    </row>
    <row r="252" spans="1:18" s="4" customFormat="1" ht="22.5" customHeight="1" x14ac:dyDescent="0.35">
      <c r="A252" s="736" t="s">
        <v>377</v>
      </c>
      <c r="B252" s="736"/>
      <c r="C252" s="736"/>
      <c r="D252" s="736"/>
      <c r="E252" s="736"/>
      <c r="F252" s="736"/>
      <c r="G252" s="736"/>
      <c r="H252" s="736"/>
      <c r="I252" s="21"/>
      <c r="J252" s="21"/>
      <c r="K252" s="21"/>
      <c r="L252" s="21"/>
      <c r="M252" s="21"/>
      <c r="N252" s="21"/>
      <c r="O252" s="21"/>
      <c r="P252" s="21"/>
      <c r="Q252" s="5"/>
      <c r="R252" s="5"/>
    </row>
    <row r="253" spans="1:18" s="4" customFormat="1" ht="18" customHeight="1" x14ac:dyDescent="0.35">
      <c r="A253" s="264"/>
      <c r="B253" s="264"/>
      <c r="C253" s="264"/>
      <c r="D253" s="264"/>
      <c r="E253" s="264"/>
      <c r="F253" s="264"/>
      <c r="G253" s="264"/>
      <c r="H253" s="264"/>
      <c r="I253" s="21"/>
      <c r="J253" s="21"/>
      <c r="K253" s="21"/>
      <c r="L253" s="21"/>
      <c r="M253" s="21"/>
      <c r="N253" s="21"/>
      <c r="O253" s="21"/>
      <c r="P253" s="21"/>
      <c r="Q253" s="5"/>
      <c r="R253" s="5"/>
    </row>
    <row r="254" spans="1:18" s="16" customFormat="1" ht="22.5" customHeight="1" x14ac:dyDescent="0.35">
      <c r="A254" s="638" t="s">
        <v>49</v>
      </c>
      <c r="B254" s="639"/>
      <c r="C254" s="639"/>
      <c r="D254" s="640"/>
      <c r="E254" s="495" t="s">
        <v>501</v>
      </c>
      <c r="F254" s="618" t="s">
        <v>316</v>
      </c>
      <c r="G254" s="619"/>
      <c r="H254" s="620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s="4" customFormat="1" ht="22.5" customHeight="1" x14ac:dyDescent="0.35">
      <c r="A255" s="627" t="s">
        <v>86</v>
      </c>
      <c r="B255" s="628"/>
      <c r="C255" s="628"/>
      <c r="D255" s="629"/>
      <c r="E255" s="500"/>
      <c r="F255" s="641"/>
      <c r="G255" s="653"/>
      <c r="H255" s="642"/>
      <c r="I255" s="21"/>
      <c r="J255" s="21"/>
      <c r="K255" s="21"/>
      <c r="L255" s="21"/>
      <c r="M255" s="21"/>
      <c r="N255" s="21"/>
      <c r="O255" s="21"/>
      <c r="P255" s="21"/>
      <c r="Q255" s="5"/>
      <c r="R255" s="5"/>
    </row>
    <row r="256" spans="1:18" ht="22.5" customHeight="1" x14ac:dyDescent="0.35">
      <c r="A256" s="627" t="s">
        <v>87</v>
      </c>
      <c r="B256" s="628"/>
      <c r="C256" s="628"/>
      <c r="D256" s="629"/>
      <c r="E256" s="500"/>
      <c r="F256" s="641"/>
      <c r="G256" s="653"/>
      <c r="H256" s="642"/>
    </row>
    <row r="257" spans="1:18" ht="22.5" customHeight="1" x14ac:dyDescent="0.35">
      <c r="A257" s="627" t="s">
        <v>88</v>
      </c>
      <c r="B257" s="628"/>
      <c r="C257" s="628"/>
      <c r="D257" s="629"/>
      <c r="E257" s="500"/>
      <c r="F257" s="641"/>
      <c r="G257" s="653"/>
      <c r="H257" s="642"/>
    </row>
    <row r="258" spans="1:18" ht="22.5" customHeight="1" x14ac:dyDescent="0.35">
      <c r="A258" s="136"/>
      <c r="B258" s="136"/>
      <c r="C258" s="135"/>
      <c r="D258" s="135"/>
      <c r="E258" s="285"/>
      <c r="F258" s="138"/>
      <c r="G258" s="283"/>
      <c r="H258" s="283"/>
    </row>
    <row r="259" spans="1:18" ht="22.5" customHeight="1" x14ac:dyDescent="0.35">
      <c r="A259" s="740" t="s">
        <v>375</v>
      </c>
      <c r="B259" s="740"/>
      <c r="C259" s="740"/>
      <c r="D259" s="740"/>
      <c r="E259" s="740"/>
      <c r="F259" s="740"/>
      <c r="G259" s="740"/>
      <c r="H259" s="740"/>
    </row>
    <row r="260" spans="1:18" ht="26.45" customHeight="1" x14ac:dyDescent="0.35">
      <c r="A260" s="741" t="s">
        <v>376</v>
      </c>
      <c r="B260" s="741"/>
      <c r="C260" s="741"/>
      <c r="D260" s="741"/>
      <c r="E260" s="741"/>
      <c r="F260" s="741"/>
      <c r="G260" s="741"/>
      <c r="H260" s="741"/>
    </row>
    <row r="261" spans="1:18" ht="22.5" customHeight="1" x14ac:dyDescent="0.35">
      <c r="A261" s="638" t="s">
        <v>49</v>
      </c>
      <c r="B261" s="639"/>
      <c r="C261" s="639"/>
      <c r="D261" s="640"/>
      <c r="E261" s="550" t="s">
        <v>92</v>
      </c>
      <c r="F261" s="533" t="s">
        <v>321</v>
      </c>
      <c r="G261" s="385"/>
      <c r="H261" s="386"/>
    </row>
    <row r="262" spans="1:18" ht="22.5" customHeight="1" x14ac:dyDescent="0.35">
      <c r="A262" s="627" t="s">
        <v>86</v>
      </c>
      <c r="B262" s="628"/>
      <c r="C262" s="628"/>
      <c r="D262" s="629"/>
      <c r="E262" s="500"/>
      <c r="F262" s="627"/>
      <c r="G262" s="628"/>
      <c r="H262" s="629"/>
    </row>
    <row r="263" spans="1:18" ht="22.5" customHeight="1" x14ac:dyDescent="0.35">
      <c r="A263" s="627" t="s">
        <v>87</v>
      </c>
      <c r="B263" s="628"/>
      <c r="C263" s="628"/>
      <c r="D263" s="629"/>
      <c r="E263" s="500"/>
      <c r="F263" s="627"/>
      <c r="G263" s="628"/>
      <c r="H263" s="629"/>
    </row>
    <row r="264" spans="1:18" s="6" customFormat="1" ht="22.5" customHeight="1" x14ac:dyDescent="0.2">
      <c r="A264" s="627" t="s">
        <v>88</v>
      </c>
      <c r="B264" s="628"/>
      <c r="C264" s="628"/>
      <c r="D264" s="629"/>
      <c r="E264" s="500"/>
      <c r="F264" s="627"/>
      <c r="G264" s="628"/>
      <c r="H264" s="629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s="4" customFormat="1" ht="22.5" customHeight="1" x14ac:dyDescent="0.35">
      <c r="A265" s="136"/>
      <c r="B265" s="136"/>
      <c r="C265" s="135"/>
      <c r="D265" s="135"/>
      <c r="E265" s="285"/>
      <c r="F265" s="138"/>
      <c r="G265" s="283"/>
      <c r="H265" s="283"/>
      <c r="I265" s="21"/>
      <c r="J265" s="21"/>
      <c r="K265" s="21"/>
      <c r="L265" s="21"/>
      <c r="M265" s="21"/>
      <c r="N265" s="21"/>
      <c r="O265" s="21"/>
      <c r="P265" s="21"/>
      <c r="Q265" s="5"/>
      <c r="R265" s="5"/>
    </row>
    <row r="266" spans="1:18" s="4" customFormat="1" ht="22.5" customHeight="1" x14ac:dyDescent="0.35">
      <c r="A266" s="125" t="s">
        <v>323</v>
      </c>
      <c r="B266" s="287"/>
      <c r="C266" s="287"/>
      <c r="D266" s="287"/>
      <c r="E266" s="287"/>
      <c r="F266" s="287"/>
      <c r="G266" s="287"/>
      <c r="H266" s="287"/>
      <c r="I266" s="21"/>
      <c r="J266" s="21"/>
      <c r="K266" s="21"/>
      <c r="L266" s="21"/>
      <c r="M266" s="21"/>
      <c r="N266" s="21"/>
      <c r="O266" s="21"/>
      <c r="P266" s="21"/>
      <c r="Q266" s="5"/>
      <c r="R266" s="5"/>
    </row>
    <row r="267" spans="1:18" s="4" customFormat="1" ht="22.5" customHeight="1" x14ac:dyDescent="0.35">
      <c r="A267" s="286" t="s">
        <v>325</v>
      </c>
      <c r="B267" s="288"/>
      <c r="C267" s="288"/>
      <c r="D267" s="288"/>
      <c r="E267" s="288"/>
      <c r="F267" s="288"/>
      <c r="G267" s="288"/>
      <c r="H267" s="288"/>
      <c r="I267" s="21"/>
      <c r="J267" s="21"/>
      <c r="K267" s="21"/>
      <c r="L267" s="21"/>
      <c r="M267" s="21"/>
      <c r="N267" s="21"/>
      <c r="O267" s="21"/>
      <c r="P267" s="21"/>
      <c r="Q267" s="5"/>
      <c r="R267" s="5"/>
    </row>
    <row r="268" spans="1:18" s="4" customFormat="1" ht="22.5" customHeight="1" x14ac:dyDescent="0.35">
      <c r="A268" s="286" t="s">
        <v>326</v>
      </c>
      <c r="B268" s="288"/>
      <c r="C268" s="288"/>
      <c r="D268" s="288"/>
      <c r="E268" s="288"/>
      <c r="F268" s="288"/>
      <c r="G268" s="288"/>
      <c r="H268" s="288"/>
      <c r="I268" s="21"/>
      <c r="J268" s="21"/>
      <c r="K268" s="21"/>
      <c r="L268" s="21"/>
      <c r="M268" s="21"/>
      <c r="N268" s="21"/>
      <c r="O268" s="21"/>
      <c r="P268" s="21"/>
      <c r="Q268" s="5"/>
      <c r="R268" s="5"/>
    </row>
    <row r="269" spans="1:18" s="4" customFormat="1" ht="22.5" customHeight="1" x14ac:dyDescent="0.35">
      <c r="A269" s="286" t="s">
        <v>327</v>
      </c>
      <c r="B269" s="288"/>
      <c r="C269" s="288"/>
      <c r="D269" s="288"/>
      <c r="E269" s="288"/>
      <c r="F269" s="288"/>
      <c r="G269" s="288"/>
      <c r="H269" s="288"/>
      <c r="I269" s="21"/>
      <c r="J269" s="21"/>
      <c r="K269" s="21"/>
      <c r="L269" s="21"/>
      <c r="M269" s="21"/>
      <c r="N269" s="21"/>
      <c r="O269" s="21"/>
      <c r="P269" s="21"/>
      <c r="Q269" s="5"/>
      <c r="R269" s="5"/>
    </row>
    <row r="270" spans="1:18" s="4" customFormat="1" ht="22.5" customHeight="1" x14ac:dyDescent="0.35">
      <c r="A270" s="638" t="s">
        <v>49</v>
      </c>
      <c r="B270" s="639"/>
      <c r="C270" s="639"/>
      <c r="D270" s="640"/>
      <c r="E270" s="550" t="s">
        <v>105</v>
      </c>
      <c r="F270" s="618" t="s">
        <v>316</v>
      </c>
      <c r="G270" s="619"/>
      <c r="H270" s="620"/>
      <c r="I270" s="21"/>
      <c r="J270" s="21"/>
      <c r="K270" s="21"/>
      <c r="L270" s="21"/>
      <c r="M270" s="21"/>
      <c r="N270" s="21"/>
      <c r="O270" s="21"/>
      <c r="P270" s="21"/>
      <c r="Q270" s="5"/>
      <c r="R270" s="5"/>
    </row>
    <row r="271" spans="1:18" s="4" customFormat="1" ht="22.5" customHeight="1" x14ac:dyDescent="0.35">
      <c r="A271" s="627" t="s">
        <v>86</v>
      </c>
      <c r="B271" s="628"/>
      <c r="C271" s="628"/>
      <c r="D271" s="629"/>
      <c r="E271" s="500"/>
      <c r="F271" s="641"/>
      <c r="G271" s="653"/>
      <c r="H271" s="642"/>
      <c r="I271" s="21"/>
      <c r="J271" s="21"/>
      <c r="K271" s="21"/>
      <c r="L271" s="21"/>
      <c r="M271" s="21"/>
      <c r="N271" s="21"/>
      <c r="O271" s="21"/>
      <c r="P271" s="21"/>
      <c r="Q271" s="5"/>
      <c r="R271" s="5"/>
    </row>
    <row r="272" spans="1:18" s="4" customFormat="1" ht="22.5" customHeight="1" x14ac:dyDescent="0.35">
      <c r="A272" s="627" t="s">
        <v>87</v>
      </c>
      <c r="B272" s="628"/>
      <c r="C272" s="628"/>
      <c r="D272" s="629"/>
      <c r="E272" s="500"/>
      <c r="F272" s="641"/>
      <c r="G272" s="653"/>
      <c r="H272" s="642"/>
      <c r="I272" s="21"/>
      <c r="J272" s="21"/>
      <c r="K272" s="21"/>
      <c r="L272" s="21"/>
      <c r="M272" s="21"/>
      <c r="N272" s="21"/>
      <c r="O272" s="21"/>
      <c r="P272" s="21"/>
      <c r="Q272" s="5"/>
      <c r="R272" s="5"/>
    </row>
    <row r="273" spans="1:18" s="4" customFormat="1" ht="22.5" customHeight="1" x14ac:dyDescent="0.35">
      <c r="A273" s="627" t="s">
        <v>88</v>
      </c>
      <c r="B273" s="628"/>
      <c r="C273" s="628"/>
      <c r="D273" s="629"/>
      <c r="E273" s="500"/>
      <c r="F273" s="641"/>
      <c r="G273" s="653"/>
      <c r="H273" s="642"/>
      <c r="I273" s="21"/>
      <c r="J273" s="21"/>
      <c r="K273" s="21"/>
      <c r="L273" s="21"/>
      <c r="M273" s="21"/>
      <c r="N273" s="21"/>
      <c r="O273" s="21"/>
      <c r="P273" s="21"/>
      <c r="Q273" s="5"/>
      <c r="R273" s="5"/>
    </row>
    <row r="274" spans="1:18" s="4" customFormat="1" ht="22.5" customHeight="1" x14ac:dyDescent="0.35">
      <c r="A274" s="627" t="s">
        <v>89</v>
      </c>
      <c r="B274" s="628"/>
      <c r="C274" s="628"/>
      <c r="D274" s="629"/>
      <c r="E274" s="500"/>
      <c r="F274" s="641"/>
      <c r="G274" s="653"/>
      <c r="H274" s="642"/>
      <c r="I274" s="21"/>
      <c r="J274" s="21"/>
      <c r="K274" s="21"/>
      <c r="L274" s="21"/>
      <c r="M274" s="21"/>
      <c r="N274" s="21"/>
      <c r="O274" s="21"/>
      <c r="P274" s="21"/>
      <c r="Q274" s="5"/>
      <c r="R274" s="5"/>
    </row>
    <row r="275" spans="1:18" ht="22.5" customHeight="1" x14ac:dyDescent="0.35">
      <c r="A275" s="627" t="s">
        <v>90</v>
      </c>
      <c r="B275" s="628"/>
      <c r="C275" s="628"/>
      <c r="D275" s="629"/>
      <c r="E275" s="500"/>
      <c r="F275" s="641"/>
      <c r="G275" s="653"/>
      <c r="H275" s="642"/>
    </row>
    <row r="276" spans="1:18" ht="22.5" customHeight="1" x14ac:dyDescent="0.35">
      <c r="A276" s="627" t="s">
        <v>99</v>
      </c>
      <c r="B276" s="628"/>
      <c r="C276" s="628"/>
      <c r="D276" s="629"/>
      <c r="E276" s="500"/>
      <c r="F276" s="641"/>
      <c r="G276" s="653"/>
      <c r="H276" s="642"/>
    </row>
    <row r="277" spans="1:18" s="4" customFormat="1" ht="24.75" customHeight="1" x14ac:dyDescent="0.35">
      <c r="A277" s="549"/>
      <c r="B277" s="549"/>
      <c r="C277" s="549"/>
      <c r="D277" s="549"/>
      <c r="E277" s="549"/>
      <c r="F277" s="549"/>
      <c r="G277" s="549"/>
      <c r="H277" s="549"/>
      <c r="I277" s="21"/>
      <c r="J277" s="21"/>
      <c r="K277" s="21"/>
      <c r="L277" s="21"/>
      <c r="M277" s="21"/>
      <c r="N277" s="21"/>
      <c r="O277" s="21"/>
      <c r="P277" s="21"/>
      <c r="Q277" s="5"/>
      <c r="R277" s="5"/>
    </row>
    <row r="278" spans="1:18" s="6" customFormat="1" ht="22.5" customHeight="1" x14ac:dyDescent="0.2">
      <c r="A278" s="742" t="s">
        <v>374</v>
      </c>
      <c r="B278" s="742"/>
      <c r="C278" s="742"/>
      <c r="D278" s="742"/>
      <c r="E278" s="742"/>
      <c r="F278" s="742"/>
      <c r="G278" s="742"/>
      <c r="H278" s="74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s="6" customFormat="1" ht="22.5" customHeight="1" x14ac:dyDescent="0.2">
      <c r="A279" s="638" t="s">
        <v>49</v>
      </c>
      <c r="B279" s="639"/>
      <c r="C279" s="639"/>
      <c r="D279" s="640"/>
      <c r="E279" s="550" t="s">
        <v>328</v>
      </c>
      <c r="F279" s="618" t="s">
        <v>316</v>
      </c>
      <c r="G279" s="619"/>
      <c r="H279" s="620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s="4" customFormat="1" ht="23.25" customHeight="1" x14ac:dyDescent="0.35">
      <c r="A280" s="627" t="s">
        <v>86</v>
      </c>
      <c r="B280" s="628"/>
      <c r="C280" s="628"/>
      <c r="D280" s="629"/>
      <c r="E280" s="500"/>
      <c r="F280" s="641"/>
      <c r="G280" s="653"/>
      <c r="H280" s="642"/>
      <c r="I280" s="21"/>
      <c r="J280" s="21"/>
      <c r="K280" s="21"/>
      <c r="L280" s="21"/>
      <c r="M280" s="21"/>
      <c r="N280" s="21"/>
      <c r="O280" s="21"/>
      <c r="P280" s="21"/>
      <c r="Q280" s="5"/>
      <c r="R280" s="5"/>
    </row>
    <row r="281" spans="1:18" ht="21.75" customHeight="1" x14ac:dyDescent="0.35">
      <c r="A281" s="627" t="s">
        <v>87</v>
      </c>
      <c r="B281" s="628"/>
      <c r="C281" s="628"/>
      <c r="D281" s="629"/>
      <c r="E281" s="500"/>
      <c r="F281" s="641"/>
      <c r="G281" s="653"/>
      <c r="H281" s="642"/>
    </row>
    <row r="282" spans="1:18" ht="21.75" customHeight="1" x14ac:dyDescent="0.35">
      <c r="A282" s="6"/>
      <c r="B282" s="6"/>
      <c r="C282" s="6"/>
      <c r="D282" s="6"/>
      <c r="E282" s="6"/>
      <c r="F282" s="6"/>
      <c r="G282" s="6"/>
      <c r="H282" s="6"/>
    </row>
    <row r="283" spans="1:18" ht="22.5" customHeight="1" x14ac:dyDescent="0.35">
      <c r="A283" s="740" t="s">
        <v>372</v>
      </c>
      <c r="B283" s="740"/>
      <c r="C283" s="740"/>
      <c r="D283" s="740"/>
      <c r="E283" s="740"/>
      <c r="F283" s="740"/>
      <c r="G283" s="740"/>
      <c r="H283" s="740"/>
    </row>
    <row r="284" spans="1:18" ht="22.5" customHeight="1" x14ac:dyDescent="0.35">
      <c r="A284" s="741" t="s">
        <v>373</v>
      </c>
      <c r="B284" s="741"/>
      <c r="C284" s="741"/>
      <c r="D284" s="741"/>
      <c r="E284" s="741"/>
      <c r="F284" s="741"/>
      <c r="G284" s="741"/>
      <c r="H284" s="741"/>
    </row>
    <row r="285" spans="1:18" ht="22.5" customHeight="1" x14ac:dyDescent="0.35">
      <c r="A285" s="618" t="s">
        <v>329</v>
      </c>
      <c r="B285" s="619"/>
      <c r="C285" s="620"/>
      <c r="D285" s="618" t="s">
        <v>98</v>
      </c>
      <c r="E285" s="620"/>
      <c r="F285" s="654" t="s">
        <v>311</v>
      </c>
      <c r="G285" s="655"/>
      <c r="H285" s="656"/>
    </row>
    <row r="286" spans="1:18" ht="22.5" customHeight="1" x14ac:dyDescent="0.35">
      <c r="A286" s="774" t="s">
        <v>86</v>
      </c>
      <c r="B286" s="775"/>
      <c r="C286" s="776"/>
      <c r="D286" s="505"/>
      <c r="E286" s="506"/>
      <c r="F286" s="772"/>
      <c r="G286" s="772"/>
      <c r="H286" s="772"/>
    </row>
    <row r="287" spans="1:18" ht="22.5" customHeight="1" x14ac:dyDescent="0.35">
      <c r="A287" s="554" t="s">
        <v>87</v>
      </c>
      <c r="B287" s="555"/>
      <c r="C287" s="556"/>
      <c r="D287" s="505"/>
      <c r="E287" s="506"/>
      <c r="F287" s="757"/>
      <c r="G287" s="773"/>
      <c r="H287" s="758"/>
    </row>
    <row r="288" spans="1:18" s="536" customFormat="1" x14ac:dyDescent="0.35">
      <c r="A288" s="554" t="s">
        <v>88</v>
      </c>
      <c r="B288" s="555"/>
      <c r="C288" s="556"/>
      <c r="D288" s="505"/>
      <c r="E288" s="506"/>
      <c r="F288" s="757"/>
      <c r="G288" s="773"/>
      <c r="H288" s="758"/>
      <c r="I288" s="20"/>
      <c r="J288" s="20"/>
      <c r="K288" s="20"/>
      <c r="L288" s="20"/>
      <c r="M288" s="20"/>
      <c r="N288" s="20"/>
      <c r="O288" s="20"/>
      <c r="P288" s="20"/>
    </row>
    <row r="289" spans="1:18" s="536" customFormat="1" ht="23.25" customHeight="1" x14ac:dyDescent="0.35">
      <c r="A289" s="289"/>
      <c r="B289" s="289"/>
      <c r="C289" s="289"/>
      <c r="D289" s="135"/>
      <c r="E289" s="135"/>
      <c r="F289" s="138"/>
      <c r="G289" s="138"/>
      <c r="H289" s="138"/>
      <c r="I289" s="20"/>
      <c r="J289" s="20"/>
      <c r="K289" s="20"/>
      <c r="L289" s="20"/>
      <c r="M289" s="20"/>
      <c r="N289" s="20"/>
      <c r="O289" s="20"/>
      <c r="P289" s="20"/>
    </row>
    <row r="290" spans="1:18" s="536" customFormat="1" ht="22.5" customHeight="1" x14ac:dyDescent="0.35">
      <c r="A290" s="735" t="s">
        <v>207</v>
      </c>
      <c r="B290" s="735"/>
      <c r="C290" s="735"/>
      <c r="D290" s="735"/>
      <c r="E290" s="735"/>
      <c r="F290" s="735"/>
      <c r="G290" s="735"/>
      <c r="H290" s="735"/>
      <c r="I290" s="20"/>
      <c r="J290" s="20"/>
      <c r="K290" s="20"/>
      <c r="L290" s="20"/>
      <c r="M290" s="20"/>
      <c r="N290" s="20"/>
      <c r="O290" s="20"/>
      <c r="P290" s="20"/>
    </row>
    <row r="291" spans="1:18" s="536" customFormat="1" ht="22.5" customHeight="1" x14ac:dyDescent="0.35">
      <c r="A291" s="742" t="s">
        <v>371</v>
      </c>
      <c r="B291" s="742"/>
      <c r="C291" s="742"/>
      <c r="D291" s="742"/>
      <c r="E291" s="742"/>
      <c r="F291" s="742"/>
      <c r="G291" s="742"/>
      <c r="H291" s="742"/>
      <c r="I291" s="20"/>
      <c r="J291" s="20"/>
      <c r="K291" s="20"/>
      <c r="L291" s="20"/>
      <c r="M291" s="20"/>
      <c r="N291" s="20"/>
      <c r="O291" s="20"/>
      <c r="P291" s="20"/>
    </row>
    <row r="292" spans="1:18" s="536" customFormat="1" ht="22.5" customHeight="1" x14ac:dyDescent="0.35">
      <c r="A292" s="771" t="s">
        <v>106</v>
      </c>
      <c r="B292" s="771"/>
      <c r="C292" s="771"/>
      <c r="D292" s="771"/>
      <c r="E292" s="518" t="s">
        <v>105</v>
      </c>
      <c r="F292" s="613" t="s">
        <v>316</v>
      </c>
      <c r="G292" s="613"/>
      <c r="H292" s="613"/>
      <c r="I292" s="20"/>
      <c r="J292" s="20"/>
      <c r="K292" s="20"/>
      <c r="L292" s="20"/>
      <c r="M292" s="20"/>
      <c r="N292" s="20"/>
      <c r="O292" s="20"/>
      <c r="P292" s="20"/>
    </row>
    <row r="293" spans="1:18" s="536" customFormat="1" ht="22.5" customHeight="1" x14ac:dyDescent="0.35">
      <c r="A293" s="650" t="s">
        <v>86</v>
      </c>
      <c r="B293" s="651"/>
      <c r="C293" s="651"/>
      <c r="D293" s="652"/>
      <c r="E293" s="493"/>
      <c r="F293" s="647"/>
      <c r="G293" s="647"/>
      <c r="H293" s="647"/>
      <c r="I293" s="20"/>
      <c r="J293" s="20"/>
      <c r="K293" s="20"/>
      <c r="L293" s="20"/>
      <c r="M293" s="20"/>
      <c r="N293" s="20"/>
      <c r="O293" s="20"/>
      <c r="P293" s="20"/>
    </row>
    <row r="294" spans="1:18" ht="22.5" customHeight="1" x14ac:dyDescent="0.35">
      <c r="A294" s="650" t="s">
        <v>87</v>
      </c>
      <c r="B294" s="651"/>
      <c r="C294" s="651"/>
      <c r="D294" s="652"/>
      <c r="E294" s="493"/>
      <c r="F294" s="622"/>
      <c r="G294" s="623"/>
      <c r="H294" s="624"/>
    </row>
    <row r="295" spans="1:18" s="536" customFormat="1" ht="22.5" customHeight="1" x14ac:dyDescent="0.35">
      <c r="A295" s="525" t="s">
        <v>88</v>
      </c>
      <c r="B295" s="526"/>
      <c r="C295" s="526"/>
      <c r="D295" s="527"/>
      <c r="E295" s="493"/>
      <c r="F295" s="540"/>
      <c r="G295" s="541"/>
      <c r="H295" s="542"/>
      <c r="I295" s="20"/>
      <c r="J295" s="20"/>
      <c r="K295" s="20"/>
      <c r="L295" s="20"/>
      <c r="M295" s="20"/>
      <c r="N295" s="20"/>
      <c r="O295" s="20"/>
      <c r="P295" s="20"/>
    </row>
    <row r="296" spans="1:18" s="4" customFormat="1" ht="22.5" customHeight="1" x14ac:dyDescent="0.35">
      <c r="A296" s="525" t="s">
        <v>89</v>
      </c>
      <c r="B296" s="526"/>
      <c r="C296" s="526"/>
      <c r="D296" s="527"/>
      <c r="E296" s="493"/>
      <c r="F296" s="540"/>
      <c r="G296" s="541"/>
      <c r="H296" s="542"/>
      <c r="I296" s="21"/>
      <c r="J296" s="21"/>
      <c r="K296" s="21"/>
      <c r="L296" s="21"/>
      <c r="M296" s="21"/>
      <c r="N296" s="21"/>
      <c r="O296" s="21"/>
      <c r="P296" s="21"/>
      <c r="Q296" s="5"/>
      <c r="R296" s="5"/>
    </row>
    <row r="297" spans="1:18" s="6" customFormat="1" ht="21" customHeight="1" x14ac:dyDescent="0.2">
      <c r="A297" s="646" t="s">
        <v>90</v>
      </c>
      <c r="B297" s="646"/>
      <c r="C297" s="646"/>
      <c r="D297" s="646"/>
      <c r="E297" s="493"/>
      <c r="F297" s="647"/>
      <c r="G297" s="647"/>
      <c r="H297" s="647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s="6" customFormat="1" ht="21" customHeight="1" x14ac:dyDescent="0.2">
      <c r="A298" s="290"/>
      <c r="B298" s="290"/>
      <c r="C298" s="290"/>
      <c r="D298" s="290"/>
      <c r="E298" s="291"/>
      <c r="F298" s="292"/>
      <c r="G298" s="292"/>
      <c r="H298" s="292"/>
      <c r="I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s="7" customFormat="1" ht="22.5" customHeight="1" x14ac:dyDescent="0.2">
      <c r="A299" s="742" t="s">
        <v>370</v>
      </c>
      <c r="B299" s="742"/>
      <c r="C299" s="742"/>
      <c r="D299" s="742"/>
      <c r="E299" s="742"/>
      <c r="F299" s="742"/>
      <c r="G299" s="742"/>
      <c r="H299" s="742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1:18" s="7" customFormat="1" ht="22.5" customHeight="1" x14ac:dyDescent="0.2">
      <c r="A300" s="638" t="s">
        <v>49</v>
      </c>
      <c r="B300" s="639"/>
      <c r="C300" s="639"/>
      <c r="D300" s="640"/>
      <c r="E300" s="553" t="s">
        <v>107</v>
      </c>
      <c r="F300" s="618" t="s">
        <v>316</v>
      </c>
      <c r="G300" s="619"/>
      <c r="H300" s="620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s="7" customFormat="1" ht="22.5" customHeight="1" x14ac:dyDescent="0.2">
      <c r="A301" s="650" t="s">
        <v>86</v>
      </c>
      <c r="B301" s="651"/>
      <c r="C301" s="651"/>
      <c r="D301" s="652"/>
      <c r="E301" s="493"/>
      <c r="F301" s="647"/>
      <c r="G301" s="647"/>
      <c r="H301" s="647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s="7" customFormat="1" ht="22.5" customHeight="1" x14ac:dyDescent="0.2">
      <c r="A302" s="650" t="s">
        <v>87</v>
      </c>
      <c r="B302" s="651"/>
      <c r="C302" s="651"/>
      <c r="D302" s="652"/>
      <c r="E302" s="493"/>
      <c r="F302" s="622"/>
      <c r="G302" s="623"/>
      <c r="H302" s="6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s="7" customFormat="1" ht="22.5" customHeight="1" x14ac:dyDescent="0.2">
      <c r="A303" s="525" t="s">
        <v>88</v>
      </c>
      <c r="B303" s="526"/>
      <c r="C303" s="526"/>
      <c r="D303" s="527"/>
      <c r="E303" s="493"/>
      <c r="F303" s="540"/>
      <c r="G303" s="541"/>
      <c r="H303" s="542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1:18" ht="22.5" customHeight="1" x14ac:dyDescent="0.35">
      <c r="A304" s="525" t="s">
        <v>89</v>
      </c>
      <c r="B304" s="526"/>
      <c r="C304" s="526"/>
      <c r="D304" s="527"/>
      <c r="E304" s="493"/>
      <c r="F304" s="540"/>
      <c r="G304" s="541"/>
      <c r="H304" s="542"/>
    </row>
    <row r="305" spans="1:18" s="536" customFormat="1" ht="22.5" customHeight="1" x14ac:dyDescent="0.35">
      <c r="A305" s="525" t="s">
        <v>90</v>
      </c>
      <c r="B305" s="526"/>
      <c r="C305" s="526"/>
      <c r="D305" s="527"/>
      <c r="E305" s="493"/>
      <c r="F305" s="540"/>
      <c r="G305" s="541"/>
      <c r="H305" s="542"/>
      <c r="I305" s="20"/>
      <c r="J305" s="20"/>
      <c r="K305" s="20"/>
      <c r="L305" s="20"/>
      <c r="M305" s="20"/>
      <c r="N305" s="20"/>
      <c r="O305" s="20"/>
      <c r="P305" s="20"/>
    </row>
    <row r="306" spans="1:18" s="8" customFormat="1" ht="22.5" customHeight="1" x14ac:dyDescent="0.2">
      <c r="A306" s="646" t="s">
        <v>99</v>
      </c>
      <c r="B306" s="646"/>
      <c r="C306" s="646"/>
      <c r="D306" s="646"/>
      <c r="E306" s="493"/>
      <c r="F306" s="647"/>
      <c r="G306" s="647"/>
      <c r="H306" s="647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s="6" customFormat="1" ht="22.5" customHeight="1" x14ac:dyDescent="0.2">
      <c r="A307" s="293"/>
      <c r="B307" s="293"/>
      <c r="C307" s="293"/>
      <c r="D307" s="293"/>
      <c r="E307" s="294"/>
      <c r="F307" s="295"/>
      <c r="G307" s="295"/>
      <c r="H307" s="295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s="7" customFormat="1" ht="24" customHeight="1" x14ac:dyDescent="0.2">
      <c r="A308" s="742" t="s">
        <v>369</v>
      </c>
      <c r="B308" s="742"/>
      <c r="C308" s="742"/>
      <c r="D308" s="742"/>
      <c r="E308" s="742"/>
      <c r="F308" s="742"/>
      <c r="G308" s="742"/>
      <c r="H308" s="742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s="7" customFormat="1" ht="24" customHeight="1" x14ac:dyDescent="0.2">
      <c r="A309" s="638" t="s">
        <v>108</v>
      </c>
      <c r="B309" s="639"/>
      <c r="C309" s="639"/>
      <c r="D309" s="640"/>
      <c r="E309" s="550" t="s">
        <v>109</v>
      </c>
      <c r="F309" s="618" t="s">
        <v>316</v>
      </c>
      <c r="G309" s="619"/>
      <c r="H309" s="620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1:18" s="7" customFormat="1" ht="24" customHeight="1" x14ac:dyDescent="0.2">
      <c r="A310" s="627" t="s">
        <v>111</v>
      </c>
      <c r="B310" s="628"/>
      <c r="C310" s="628"/>
      <c r="D310" s="629"/>
      <c r="E310" s="500"/>
      <c r="F310" s="627"/>
      <c r="G310" s="628"/>
      <c r="H310" s="629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ht="24" customHeight="1" x14ac:dyDescent="0.35">
      <c r="A311" s="627" t="s">
        <v>112</v>
      </c>
      <c r="B311" s="628"/>
      <c r="C311" s="628"/>
      <c r="D311" s="629"/>
      <c r="E311" s="500"/>
      <c r="F311" s="627"/>
      <c r="G311" s="628"/>
      <c r="H311" s="629"/>
    </row>
    <row r="312" spans="1:18" s="536" customFormat="1" ht="24" customHeight="1" x14ac:dyDescent="0.35">
      <c r="A312" s="627" t="s">
        <v>113</v>
      </c>
      <c r="B312" s="628"/>
      <c r="C312" s="628"/>
      <c r="D312" s="629"/>
      <c r="E312" s="500"/>
      <c r="F312" s="627"/>
      <c r="G312" s="628"/>
      <c r="H312" s="629"/>
      <c r="I312" s="20"/>
      <c r="J312" s="20"/>
      <c r="K312" s="20"/>
      <c r="L312" s="20"/>
      <c r="M312" s="20"/>
      <c r="N312" s="20"/>
      <c r="O312" s="20"/>
      <c r="P312" s="20"/>
    </row>
    <row r="313" spans="1:18" s="536" customFormat="1" ht="24" customHeight="1" x14ac:dyDescent="0.35">
      <c r="A313" s="627" t="s">
        <v>110</v>
      </c>
      <c r="B313" s="628"/>
      <c r="C313" s="628"/>
      <c r="D313" s="629"/>
      <c r="E313" s="500"/>
      <c r="F313" s="627"/>
      <c r="G313" s="628"/>
      <c r="H313" s="629"/>
      <c r="I313" s="20"/>
      <c r="J313" s="20"/>
      <c r="K313" s="20"/>
      <c r="L313" s="20"/>
      <c r="M313" s="20"/>
      <c r="N313" s="20"/>
      <c r="O313" s="20"/>
      <c r="P313" s="20"/>
    </row>
    <row r="314" spans="1:18" s="536" customFormat="1" ht="24" customHeight="1" x14ac:dyDescent="0.35">
      <c r="A314" s="627" t="s">
        <v>114</v>
      </c>
      <c r="B314" s="628"/>
      <c r="C314" s="628"/>
      <c r="D314" s="629"/>
      <c r="E314" s="500"/>
      <c r="F314" s="627"/>
      <c r="G314" s="628"/>
      <c r="H314" s="629"/>
      <c r="I314" s="20"/>
      <c r="J314" s="20"/>
      <c r="K314" s="20"/>
      <c r="L314" s="20"/>
      <c r="M314" s="20"/>
      <c r="N314" s="20"/>
      <c r="O314" s="20"/>
      <c r="P314" s="20"/>
    </row>
    <row r="315" spans="1:18" s="536" customFormat="1" ht="24" customHeight="1" x14ac:dyDescent="0.35">
      <c r="A315" s="627" t="s">
        <v>115</v>
      </c>
      <c r="B315" s="628"/>
      <c r="C315" s="628"/>
      <c r="D315" s="629"/>
      <c r="E315" s="500"/>
      <c r="F315" s="627"/>
      <c r="G315" s="628"/>
      <c r="H315" s="629"/>
      <c r="I315" s="20"/>
      <c r="J315" s="20"/>
      <c r="K315" s="20"/>
      <c r="L315" s="20"/>
      <c r="M315" s="20"/>
      <c r="N315" s="20"/>
      <c r="O315" s="20"/>
      <c r="P315" s="20"/>
    </row>
    <row r="316" spans="1:18" s="536" customFormat="1" ht="24" customHeight="1" x14ac:dyDescent="0.35">
      <c r="A316" s="627" t="s">
        <v>116</v>
      </c>
      <c r="B316" s="628"/>
      <c r="C316" s="628"/>
      <c r="D316" s="629"/>
      <c r="E316" s="500"/>
      <c r="F316" s="627"/>
      <c r="G316" s="628"/>
      <c r="H316" s="629"/>
      <c r="I316" s="20"/>
      <c r="J316" s="20"/>
      <c r="K316" s="20"/>
      <c r="L316" s="20"/>
      <c r="M316" s="20"/>
      <c r="N316" s="20"/>
      <c r="O316" s="20"/>
      <c r="P316" s="20"/>
    </row>
    <row r="317" spans="1:18" s="9" customFormat="1" ht="24" customHeight="1" x14ac:dyDescent="0.2">
      <c r="A317" s="627" t="s">
        <v>117</v>
      </c>
      <c r="B317" s="628"/>
      <c r="C317" s="628"/>
      <c r="D317" s="629"/>
      <c r="E317" s="500"/>
      <c r="F317" s="627"/>
      <c r="G317" s="628"/>
      <c r="H317" s="629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s="10" customFormat="1" ht="24" customHeight="1" x14ac:dyDescent="0.2">
      <c r="A318" s="627" t="s">
        <v>118</v>
      </c>
      <c r="B318" s="628"/>
      <c r="C318" s="628"/>
      <c r="D318" s="629"/>
      <c r="E318" s="500"/>
      <c r="F318" s="627"/>
      <c r="G318" s="628"/>
      <c r="H318" s="629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10" customFormat="1" ht="24" customHeight="1" x14ac:dyDescent="0.2">
      <c r="A319" s="522"/>
      <c r="B319" s="523"/>
      <c r="C319" s="523"/>
      <c r="D319" s="524"/>
      <c r="E319" s="500"/>
      <c r="F319" s="522"/>
      <c r="G319" s="523"/>
      <c r="H319" s="524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10" customFormat="1" ht="24" customHeight="1" x14ac:dyDescent="0.2">
      <c r="A320" s="522"/>
      <c r="B320" s="523"/>
      <c r="C320" s="523"/>
      <c r="D320" s="524"/>
      <c r="E320" s="500"/>
      <c r="F320" s="522"/>
      <c r="G320" s="523"/>
      <c r="H320" s="524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10" customFormat="1" ht="24" customHeight="1" x14ac:dyDescent="0.2">
      <c r="A321" s="390"/>
      <c r="B321" s="391"/>
      <c r="C321" s="391"/>
      <c r="D321" s="391"/>
      <c r="E321" s="392"/>
      <c r="F321" s="391"/>
      <c r="G321" s="391"/>
      <c r="H321" s="39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10" customFormat="1" ht="31.9" customHeight="1" x14ac:dyDescent="0.2">
      <c r="A322" s="766" t="s">
        <v>386</v>
      </c>
      <c r="B322" s="767"/>
      <c r="C322" s="767"/>
      <c r="D322" s="767"/>
      <c r="E322" s="767"/>
      <c r="F322" s="767"/>
      <c r="G322" s="767"/>
      <c r="H322" s="768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24" customHeight="1" x14ac:dyDescent="0.35">
      <c r="A323" s="590" t="s">
        <v>330</v>
      </c>
      <c r="B323" s="590"/>
      <c r="C323" s="590"/>
      <c r="D323" s="590"/>
      <c r="E323" s="590"/>
      <c r="F323" s="590"/>
      <c r="G323" s="590"/>
      <c r="H323" s="590"/>
    </row>
    <row r="324" spans="1:18" ht="30" customHeight="1" x14ac:dyDescent="0.35">
      <c r="A324" s="436" t="s">
        <v>331</v>
      </c>
      <c r="B324" s="394"/>
      <c r="C324" s="394"/>
      <c r="D324" s="395"/>
      <c r="E324" s="396"/>
      <c r="F324" s="395"/>
      <c r="G324" s="395"/>
      <c r="H324" s="437"/>
    </row>
    <row r="325" spans="1:18" s="10" customFormat="1" ht="24" customHeight="1" x14ac:dyDescent="0.35">
      <c r="A325" s="398"/>
      <c r="B325" s="398"/>
      <c r="C325" s="399"/>
      <c r="D325" s="400"/>
      <c r="E325" s="858" t="s">
        <v>556</v>
      </c>
      <c r="F325" s="401"/>
      <c r="G325" s="401"/>
      <c r="H325" s="401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10" customFormat="1" ht="24" customHeight="1" x14ac:dyDescent="0.35">
      <c r="A326" s="398"/>
      <c r="B326" s="398"/>
      <c r="C326" s="399"/>
      <c r="D326" s="400"/>
      <c r="E326" s="858" t="s">
        <v>557</v>
      </c>
      <c r="F326" s="401"/>
      <c r="G326" s="401"/>
      <c r="H326" s="401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10" customFormat="1" ht="24" customHeight="1" x14ac:dyDescent="0.35">
      <c r="A327" s="398"/>
      <c r="B327" s="398"/>
      <c r="C327" s="399"/>
      <c r="D327" s="400"/>
      <c r="E327" s="859" t="s">
        <v>558</v>
      </c>
      <c r="F327" s="401"/>
      <c r="G327" s="401"/>
      <c r="H327" s="401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10" customFormat="1" ht="24" customHeight="1" x14ac:dyDescent="0.35">
      <c r="A328" s="398"/>
      <c r="B328" s="398"/>
      <c r="C328" s="399"/>
      <c r="D328" s="400"/>
      <c r="E328" s="858" t="s">
        <v>559</v>
      </c>
      <c r="F328" s="401"/>
      <c r="G328" s="401"/>
      <c r="H328" s="401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10" customFormat="1" ht="24" customHeight="1" x14ac:dyDescent="0.35">
      <c r="A329" s="398"/>
      <c r="B329" s="438" t="s">
        <v>365</v>
      </c>
      <c r="C329" s="425"/>
      <c r="D329" s="400"/>
      <c r="E329" s="402"/>
      <c r="F329" s="401"/>
      <c r="G329" s="401"/>
      <c r="H329" s="401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10" customFormat="1" ht="24" customHeight="1" x14ac:dyDescent="0.35">
      <c r="A330" s="404" t="s">
        <v>332</v>
      </c>
      <c r="B330" s="405"/>
      <c r="C330" s="406"/>
      <c r="D330" s="407"/>
      <c r="E330" s="408"/>
      <c r="F330" s="409"/>
      <c r="G330" s="409"/>
      <c r="H330" s="409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10" customFormat="1" ht="24" customHeight="1" x14ac:dyDescent="0.35">
      <c r="A331" s="403" t="s">
        <v>335</v>
      </c>
      <c r="B331" s="398"/>
      <c r="C331" s="399"/>
      <c r="D331" s="400"/>
      <c r="E331" s="402"/>
      <c r="F331" s="401"/>
      <c r="G331" s="401"/>
      <c r="H331" s="401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866" customFormat="1" ht="24" customHeight="1" x14ac:dyDescent="0.35">
      <c r="A332" s="860"/>
      <c r="B332" s="861"/>
      <c r="C332" s="862"/>
      <c r="D332" s="863" t="s">
        <v>560</v>
      </c>
      <c r="E332" s="859"/>
      <c r="F332" s="864"/>
      <c r="G332" s="864"/>
      <c r="H332" s="864"/>
      <c r="I332" s="865"/>
      <c r="J332" s="865"/>
      <c r="K332" s="865"/>
      <c r="L332" s="865"/>
      <c r="M332" s="865"/>
      <c r="N332" s="865"/>
      <c r="O332" s="865"/>
      <c r="P332" s="865"/>
      <c r="Q332" s="865"/>
      <c r="R332" s="865"/>
    </row>
    <row r="333" spans="1:18" s="866" customFormat="1" ht="24" customHeight="1" x14ac:dyDescent="0.35">
      <c r="A333" s="860"/>
      <c r="B333" s="861"/>
      <c r="C333" s="862"/>
      <c r="D333" s="863" t="s">
        <v>561</v>
      </c>
      <c r="E333" s="867"/>
      <c r="F333" s="864"/>
      <c r="G333" s="864"/>
      <c r="H333" s="864"/>
      <c r="I333" s="865"/>
      <c r="J333" s="865"/>
      <c r="K333" s="865"/>
      <c r="L333" s="865"/>
      <c r="M333" s="865"/>
      <c r="N333" s="865"/>
      <c r="O333" s="865"/>
      <c r="P333" s="865"/>
      <c r="Q333" s="865"/>
      <c r="R333" s="865"/>
    </row>
    <row r="334" spans="1:18" s="866" customFormat="1" ht="24" customHeight="1" x14ac:dyDescent="0.35">
      <c r="A334" s="861"/>
      <c r="B334" s="861"/>
      <c r="C334" s="862"/>
      <c r="D334" s="867" t="s">
        <v>562</v>
      </c>
      <c r="E334" s="868"/>
      <c r="F334" s="864"/>
      <c r="G334" s="864"/>
      <c r="H334" s="864"/>
      <c r="I334" s="865"/>
      <c r="J334" s="865"/>
      <c r="K334" s="865"/>
      <c r="L334" s="865"/>
      <c r="M334" s="865"/>
      <c r="N334" s="865"/>
      <c r="O334" s="865"/>
      <c r="P334" s="865"/>
      <c r="Q334" s="865"/>
      <c r="R334" s="865"/>
    </row>
    <row r="335" spans="1:18" s="10" customFormat="1" ht="24" customHeight="1" x14ac:dyDescent="0.2">
      <c r="A335" s="426"/>
      <c r="B335" s="426" t="s">
        <v>365</v>
      </c>
      <c r="C335" s="426"/>
      <c r="D335" s="426"/>
      <c r="E335" s="426"/>
      <c r="F335" s="401"/>
      <c r="G335" s="401"/>
      <c r="H335" s="401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s="10" customFormat="1" ht="23.25" x14ac:dyDescent="0.35">
      <c r="A336" s="404" t="s">
        <v>336</v>
      </c>
      <c r="B336" s="405"/>
      <c r="C336" s="406"/>
      <c r="D336" s="412"/>
      <c r="E336" s="408"/>
      <c r="F336" s="409"/>
      <c r="G336" s="409"/>
      <c r="H336" s="409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s="10" customFormat="1" ht="24" customHeight="1" x14ac:dyDescent="0.35">
      <c r="A337" s="398"/>
      <c r="B337" s="398"/>
      <c r="C337" s="399"/>
      <c r="D337" s="410" t="s">
        <v>337</v>
      </c>
      <c r="E337" s="411" t="s">
        <v>338</v>
      </c>
      <c r="F337" s="401"/>
      <c r="G337" s="401"/>
      <c r="H337" s="401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s="10" customFormat="1" ht="24" customHeight="1" x14ac:dyDescent="0.35">
      <c r="A338" s="398"/>
      <c r="B338" s="398"/>
      <c r="C338" s="399"/>
      <c r="D338" s="410"/>
      <c r="E338" s="411" t="s">
        <v>339</v>
      </c>
      <c r="F338" s="401"/>
      <c r="G338" s="401"/>
      <c r="H338" s="401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s="10" customFormat="1" ht="24" customHeight="1" x14ac:dyDescent="0.35">
      <c r="A339" s="398"/>
      <c r="B339" s="398"/>
      <c r="C339" s="399"/>
      <c r="D339" s="410"/>
      <c r="E339" s="869" t="s">
        <v>563</v>
      </c>
      <c r="F339" s="401"/>
      <c r="G339" s="401"/>
      <c r="H339" s="401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s="10" customFormat="1" ht="24" customHeight="1" x14ac:dyDescent="0.35">
      <c r="A340" s="398"/>
      <c r="B340" s="426" t="s">
        <v>365</v>
      </c>
      <c r="C340" s="399"/>
      <c r="D340" s="410"/>
      <c r="E340" s="411"/>
      <c r="F340" s="401"/>
      <c r="G340" s="401"/>
      <c r="H340" s="401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s="10" customFormat="1" ht="25.9" customHeight="1" x14ac:dyDescent="0.35">
      <c r="A341" s="415" t="s">
        <v>340</v>
      </c>
      <c r="B341" s="416"/>
      <c r="C341" s="417"/>
      <c r="D341" s="413"/>
      <c r="E341" s="414"/>
      <c r="F341" s="418"/>
      <c r="G341" s="418"/>
      <c r="H341" s="418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s="10" customFormat="1" ht="24" customHeight="1" x14ac:dyDescent="0.35">
      <c r="A342" s="405"/>
      <c r="B342" s="404" t="s">
        <v>341</v>
      </c>
      <c r="C342" s="406"/>
      <c r="D342" s="412"/>
      <c r="E342" s="419"/>
      <c r="F342" s="409"/>
      <c r="G342" s="409"/>
      <c r="H342" s="409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10" customFormat="1" ht="24" customHeight="1" x14ac:dyDescent="0.35">
      <c r="A343" s="405"/>
      <c r="B343" s="404" t="s">
        <v>342</v>
      </c>
      <c r="C343" s="406"/>
      <c r="D343" s="412"/>
      <c r="E343" s="419"/>
      <c r="F343" s="409"/>
      <c r="G343" s="409"/>
      <c r="H343" s="409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10" customFormat="1" ht="24" customHeight="1" x14ac:dyDescent="0.35">
      <c r="A344" s="403" t="s">
        <v>347</v>
      </c>
      <c r="B344" s="398"/>
      <c r="C344" s="399"/>
      <c r="D344" s="400"/>
      <c r="E344" s="402"/>
      <c r="F344" s="401"/>
      <c r="G344" s="401"/>
      <c r="H344" s="401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0" customFormat="1" ht="24" customHeight="1" x14ac:dyDescent="0.35">
      <c r="A345" s="403"/>
      <c r="B345" s="398"/>
      <c r="C345" s="399"/>
      <c r="D345" s="410" t="s">
        <v>343</v>
      </c>
      <c r="E345" s="402"/>
      <c r="F345" s="401"/>
      <c r="G345" s="401"/>
      <c r="H345" s="401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10" customFormat="1" ht="24" customHeight="1" x14ac:dyDescent="0.35">
      <c r="A346" s="403"/>
      <c r="B346" s="398"/>
      <c r="C346" s="399"/>
      <c r="D346" s="410"/>
      <c r="E346" s="410" t="s">
        <v>344</v>
      </c>
      <c r="F346" s="401"/>
      <c r="G346" s="401"/>
      <c r="H346" s="401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s="10" customFormat="1" ht="24" customHeight="1" x14ac:dyDescent="0.35">
      <c r="A347" s="403"/>
      <c r="B347" s="426" t="s">
        <v>365</v>
      </c>
      <c r="C347" s="399"/>
      <c r="D347" s="410"/>
      <c r="E347" s="410"/>
      <c r="F347" s="401"/>
      <c r="G347" s="401"/>
      <c r="H347" s="401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s="10" customFormat="1" ht="24" customHeight="1" x14ac:dyDescent="0.35">
      <c r="A348" s="404" t="s">
        <v>345</v>
      </c>
      <c r="B348" s="405"/>
      <c r="C348" s="406"/>
      <c r="D348" s="407"/>
      <c r="E348" s="408"/>
      <c r="F348" s="409"/>
      <c r="G348" s="409"/>
      <c r="H348" s="409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10" customFormat="1" ht="24" customHeight="1" x14ac:dyDescent="0.35">
      <c r="A349" s="403" t="s">
        <v>346</v>
      </c>
      <c r="B349" s="398"/>
      <c r="C349" s="399"/>
      <c r="D349" s="400"/>
      <c r="E349" s="402"/>
      <c r="F349" s="401"/>
      <c r="G349" s="401"/>
      <c r="H349" s="401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23.45" customHeight="1" x14ac:dyDescent="0.35">
      <c r="A350" s="403"/>
      <c r="B350" s="398"/>
      <c r="C350" s="399"/>
      <c r="D350" s="410" t="s">
        <v>334</v>
      </c>
      <c r="E350" s="402"/>
      <c r="F350" s="401"/>
      <c r="G350" s="401"/>
      <c r="H350" s="401"/>
    </row>
    <row r="351" spans="1:18" s="10" customFormat="1" ht="24" customHeight="1" x14ac:dyDescent="0.35">
      <c r="A351" s="403"/>
      <c r="B351" s="398"/>
      <c r="C351" s="399"/>
      <c r="D351" s="410" t="s">
        <v>333</v>
      </c>
      <c r="E351" s="402"/>
      <c r="F351" s="401"/>
      <c r="G351" s="401"/>
      <c r="H351" s="401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4" customFormat="1" ht="24" customHeight="1" x14ac:dyDescent="0.35">
      <c r="A352" s="398"/>
      <c r="B352" s="398"/>
      <c r="C352" s="399"/>
      <c r="D352" s="410" t="s">
        <v>349</v>
      </c>
      <c r="E352" s="402"/>
      <c r="F352" s="401"/>
      <c r="G352" s="401"/>
      <c r="H352" s="401"/>
      <c r="I352" s="21"/>
      <c r="J352" s="21"/>
      <c r="K352" s="21"/>
      <c r="L352" s="21"/>
      <c r="M352" s="21"/>
      <c r="N352" s="21"/>
      <c r="O352" s="21"/>
      <c r="P352" s="21"/>
      <c r="Q352" s="5"/>
      <c r="R352" s="5"/>
    </row>
    <row r="353" spans="1:18" s="4" customFormat="1" ht="24" customHeight="1" x14ac:dyDescent="0.35">
      <c r="A353" s="398"/>
      <c r="B353" s="398"/>
      <c r="C353" s="399"/>
      <c r="D353" s="410" t="s">
        <v>348</v>
      </c>
      <c r="E353" s="402"/>
      <c r="F353" s="401"/>
      <c r="G353" s="401"/>
      <c r="H353" s="401"/>
      <c r="I353" s="21"/>
      <c r="J353" s="21"/>
      <c r="K353" s="21"/>
      <c r="L353" s="21"/>
      <c r="M353" s="21"/>
      <c r="N353" s="21"/>
      <c r="O353" s="21"/>
      <c r="P353" s="21"/>
      <c r="Q353" s="5"/>
      <c r="R353" s="5"/>
    </row>
    <row r="354" spans="1:18" s="4" customFormat="1" ht="24" customHeight="1" x14ac:dyDescent="0.35">
      <c r="A354" s="398"/>
      <c r="B354" s="426" t="s">
        <v>365</v>
      </c>
      <c r="C354" s="399"/>
      <c r="D354" s="410"/>
      <c r="E354" s="402"/>
      <c r="F354" s="401"/>
      <c r="G354" s="401"/>
      <c r="H354" s="401"/>
      <c r="I354" s="21"/>
      <c r="J354" s="21"/>
      <c r="K354" s="21"/>
      <c r="L354" s="21"/>
      <c r="M354" s="21"/>
      <c r="N354" s="21"/>
      <c r="O354" s="21"/>
      <c r="P354" s="21"/>
      <c r="Q354" s="5"/>
      <c r="R354" s="5"/>
    </row>
    <row r="355" spans="1:18" s="4" customFormat="1" ht="25.9" customHeight="1" x14ac:dyDescent="0.35">
      <c r="A355" s="415" t="s">
        <v>350</v>
      </c>
      <c r="B355" s="415"/>
      <c r="C355" s="417"/>
      <c r="D355" s="413"/>
      <c r="E355" s="413"/>
      <c r="F355" s="397"/>
      <c r="G355" s="397"/>
      <c r="H355" s="397"/>
      <c r="I355" s="21"/>
      <c r="J355" s="21"/>
      <c r="K355" s="21"/>
      <c r="L355" s="21"/>
      <c r="M355" s="21"/>
      <c r="N355" s="21"/>
      <c r="O355" s="21"/>
      <c r="P355" s="21"/>
      <c r="Q355" s="5"/>
      <c r="R355" s="5"/>
    </row>
    <row r="356" spans="1:18" s="4" customFormat="1" ht="24" customHeight="1" x14ac:dyDescent="0.35">
      <c r="A356" s="420" t="s">
        <v>351</v>
      </c>
      <c r="B356" s="405"/>
      <c r="C356" s="406"/>
      <c r="D356" s="412"/>
      <c r="E356" s="408"/>
      <c r="F356" s="409"/>
      <c r="G356" s="409"/>
      <c r="H356" s="409"/>
      <c r="I356" s="21"/>
      <c r="J356" s="21"/>
      <c r="K356" s="21"/>
      <c r="L356" s="21"/>
      <c r="M356" s="21"/>
      <c r="N356" s="21"/>
      <c r="O356" s="21"/>
      <c r="P356" s="21"/>
      <c r="Q356" s="5"/>
      <c r="R356" s="5"/>
    </row>
    <row r="357" spans="1:18" s="4" customFormat="1" ht="24" customHeight="1" x14ac:dyDescent="0.35">
      <c r="A357" s="403" t="s">
        <v>347</v>
      </c>
      <c r="B357" s="398"/>
      <c r="C357" s="399"/>
      <c r="D357" s="400"/>
      <c r="E357" s="402"/>
      <c r="F357" s="401"/>
      <c r="G357" s="401"/>
      <c r="H357" s="401"/>
      <c r="I357" s="21"/>
      <c r="J357" s="21"/>
      <c r="K357" s="21"/>
      <c r="L357" s="21"/>
      <c r="M357" s="21"/>
      <c r="N357" s="21"/>
      <c r="O357" s="21"/>
      <c r="P357" s="21"/>
      <c r="Q357" s="5"/>
      <c r="R357" s="5"/>
    </row>
    <row r="358" spans="1:18" s="4" customFormat="1" ht="24" customHeight="1" x14ac:dyDescent="0.35">
      <c r="A358" s="403"/>
      <c r="B358" s="398"/>
      <c r="C358" s="399"/>
      <c r="D358" s="410" t="s">
        <v>343</v>
      </c>
      <c r="E358" s="402"/>
      <c r="F358" s="401"/>
      <c r="G358" s="401"/>
      <c r="H358" s="401"/>
      <c r="I358" s="21"/>
      <c r="J358" s="21"/>
      <c r="K358" s="21"/>
      <c r="L358" s="21"/>
      <c r="M358" s="21"/>
      <c r="N358" s="21"/>
      <c r="O358" s="21"/>
      <c r="P358" s="21"/>
      <c r="Q358" s="5"/>
      <c r="R358" s="5"/>
    </row>
    <row r="359" spans="1:18" s="4" customFormat="1" ht="24" customHeight="1" x14ac:dyDescent="0.35">
      <c r="A359" s="403"/>
      <c r="B359" s="398"/>
      <c r="C359" s="399"/>
      <c r="D359" s="410"/>
      <c r="E359" s="410" t="s">
        <v>344</v>
      </c>
      <c r="F359" s="401"/>
      <c r="G359" s="401"/>
      <c r="H359" s="401"/>
      <c r="I359" s="21"/>
      <c r="J359" s="21"/>
      <c r="K359" s="21"/>
      <c r="L359" s="21"/>
      <c r="M359" s="21"/>
      <c r="N359" s="21"/>
      <c r="O359" s="21"/>
      <c r="P359" s="21"/>
      <c r="Q359" s="5"/>
      <c r="R359" s="5"/>
    </row>
    <row r="360" spans="1:18" s="4" customFormat="1" ht="24" customHeight="1" x14ac:dyDescent="0.35">
      <c r="A360" s="403"/>
      <c r="B360" s="426" t="s">
        <v>365</v>
      </c>
      <c r="C360" s="399"/>
      <c r="D360" s="410"/>
      <c r="E360" s="410"/>
      <c r="F360" s="401"/>
      <c r="G360" s="401"/>
      <c r="H360" s="401"/>
      <c r="I360" s="21"/>
      <c r="J360" s="21"/>
      <c r="K360" s="21"/>
      <c r="L360" s="21"/>
      <c r="M360" s="21"/>
      <c r="N360" s="21"/>
      <c r="O360" s="21"/>
      <c r="P360" s="21"/>
      <c r="Q360" s="5"/>
      <c r="R360" s="5"/>
    </row>
    <row r="361" spans="1:18" s="4" customFormat="1" ht="24" customHeight="1" x14ac:dyDescent="0.35">
      <c r="A361" s="404"/>
      <c r="B361" s="404" t="s">
        <v>352</v>
      </c>
      <c r="C361" s="406"/>
      <c r="D361" s="412"/>
      <c r="E361" s="412"/>
      <c r="F361" s="409"/>
      <c r="G361" s="409"/>
      <c r="H361" s="409"/>
      <c r="I361" s="21"/>
      <c r="J361" s="21"/>
      <c r="K361" s="21"/>
      <c r="L361" s="21"/>
      <c r="M361" s="21"/>
      <c r="N361" s="21"/>
      <c r="O361" s="21"/>
      <c r="P361" s="21"/>
      <c r="Q361" s="5"/>
      <c r="R361" s="5"/>
    </row>
    <row r="362" spans="1:18" s="4" customFormat="1" ht="24" customHeight="1" x14ac:dyDescent="0.35">
      <c r="A362" s="403" t="s">
        <v>353</v>
      </c>
      <c r="B362" s="398"/>
      <c r="C362" s="399"/>
      <c r="D362" s="400"/>
      <c r="E362" s="402"/>
      <c r="F362" s="401"/>
      <c r="G362" s="401"/>
      <c r="H362" s="401"/>
      <c r="I362" s="21"/>
      <c r="J362" s="21"/>
      <c r="K362" s="21"/>
      <c r="L362" s="21"/>
      <c r="M362" s="21"/>
      <c r="N362" s="21"/>
      <c r="O362" s="21"/>
      <c r="P362" s="21"/>
      <c r="Q362" s="5"/>
      <c r="R362" s="5"/>
    </row>
    <row r="363" spans="1:18" s="4" customFormat="1" ht="24" customHeight="1" x14ac:dyDescent="0.35">
      <c r="A363" s="403"/>
      <c r="B363" s="398"/>
      <c r="C363" s="399"/>
      <c r="D363" s="410" t="s">
        <v>354</v>
      </c>
      <c r="E363" s="402"/>
      <c r="F363" s="401"/>
      <c r="G363" s="401"/>
      <c r="H363" s="401"/>
      <c r="I363" s="21"/>
      <c r="J363" s="21"/>
      <c r="K363" s="21"/>
      <c r="L363" s="21"/>
      <c r="M363" s="21"/>
      <c r="N363" s="21"/>
      <c r="O363" s="21"/>
      <c r="P363" s="21"/>
      <c r="Q363" s="5"/>
      <c r="R363" s="5"/>
    </row>
    <row r="364" spans="1:18" s="4" customFormat="1" ht="24" customHeight="1" x14ac:dyDescent="0.35">
      <c r="A364" s="403"/>
      <c r="B364" s="398"/>
      <c r="C364" s="399"/>
      <c r="D364" s="410" t="s">
        <v>355</v>
      </c>
      <c r="E364" s="402"/>
      <c r="F364" s="401"/>
      <c r="G364" s="401"/>
      <c r="H364" s="401"/>
      <c r="I364" s="21"/>
      <c r="J364" s="21"/>
      <c r="K364" s="21"/>
      <c r="L364" s="21"/>
      <c r="M364" s="21"/>
      <c r="N364" s="21"/>
      <c r="O364" s="21"/>
      <c r="P364" s="21"/>
      <c r="Q364" s="5"/>
      <c r="R364" s="5"/>
    </row>
    <row r="365" spans="1:18" s="4" customFormat="1" ht="24" customHeight="1" x14ac:dyDescent="0.35">
      <c r="A365" s="398"/>
      <c r="B365" s="398"/>
      <c r="C365" s="399"/>
      <c r="D365" s="410" t="s">
        <v>356</v>
      </c>
      <c r="E365" s="402"/>
      <c r="F365" s="401"/>
      <c r="G365" s="401"/>
      <c r="H365" s="401"/>
      <c r="I365" s="21"/>
      <c r="J365" s="21"/>
      <c r="K365" s="21"/>
      <c r="L365" s="21"/>
      <c r="M365" s="21"/>
      <c r="N365" s="21"/>
      <c r="O365" s="21"/>
      <c r="P365" s="21"/>
      <c r="Q365" s="5"/>
      <c r="R365" s="5"/>
    </row>
    <row r="366" spans="1:18" s="4" customFormat="1" ht="24" customHeight="1" x14ac:dyDescent="0.35">
      <c r="A366" s="398"/>
      <c r="B366" s="426" t="s">
        <v>365</v>
      </c>
      <c r="C366" s="399"/>
      <c r="D366" s="410"/>
      <c r="E366" s="402"/>
      <c r="F366" s="401"/>
      <c r="G366" s="401"/>
      <c r="H366" s="401"/>
      <c r="I366" s="21"/>
      <c r="J366" s="21"/>
      <c r="K366" s="21"/>
      <c r="L366" s="21"/>
      <c r="M366" s="21"/>
      <c r="N366" s="21"/>
      <c r="O366" s="21"/>
      <c r="P366" s="21"/>
      <c r="Q366" s="5"/>
      <c r="R366" s="5"/>
    </row>
    <row r="367" spans="1:18" s="4" customFormat="1" ht="24" customHeight="1" x14ac:dyDescent="0.35">
      <c r="A367" s="415" t="s">
        <v>357</v>
      </c>
      <c r="B367" s="415"/>
      <c r="C367" s="417"/>
      <c r="D367" s="413"/>
      <c r="E367" s="413"/>
      <c r="F367" s="397"/>
      <c r="G367" s="397"/>
      <c r="H367" s="397"/>
      <c r="I367" s="21"/>
      <c r="J367" s="21"/>
      <c r="K367" s="21"/>
      <c r="L367" s="21"/>
      <c r="M367" s="21"/>
      <c r="N367" s="21"/>
      <c r="O367" s="21"/>
      <c r="P367" s="21"/>
      <c r="Q367" s="5"/>
      <c r="R367" s="5"/>
    </row>
    <row r="368" spans="1:18" s="4" customFormat="1" ht="24" customHeight="1" x14ac:dyDescent="0.35">
      <c r="A368" s="420" t="s">
        <v>358</v>
      </c>
      <c r="B368" s="405"/>
      <c r="C368" s="406"/>
      <c r="D368" s="412"/>
      <c r="E368" s="408"/>
      <c r="F368" s="409"/>
      <c r="G368" s="409"/>
      <c r="H368" s="409"/>
      <c r="I368" s="21"/>
      <c r="J368" s="21"/>
      <c r="K368" s="21"/>
      <c r="L368" s="21"/>
      <c r="M368" s="21"/>
      <c r="N368" s="21"/>
      <c r="O368" s="21"/>
      <c r="P368" s="21"/>
      <c r="Q368" s="5"/>
      <c r="R368" s="5"/>
    </row>
    <row r="369" spans="1:18" s="4" customFormat="1" ht="24" customHeight="1" x14ac:dyDescent="0.35">
      <c r="A369" s="403" t="s">
        <v>347</v>
      </c>
      <c r="B369" s="398"/>
      <c r="C369" s="399"/>
      <c r="D369" s="400"/>
      <c r="E369" s="402"/>
      <c r="F369" s="401"/>
      <c r="G369" s="401"/>
      <c r="H369" s="401"/>
      <c r="I369" s="21"/>
      <c r="J369" s="21"/>
      <c r="K369" s="21"/>
      <c r="L369" s="21"/>
      <c r="M369" s="21"/>
      <c r="N369" s="21"/>
      <c r="O369" s="21"/>
      <c r="P369" s="21"/>
      <c r="Q369" s="5"/>
      <c r="R369" s="5"/>
    </row>
    <row r="370" spans="1:18" s="4" customFormat="1" ht="24" customHeight="1" x14ac:dyDescent="0.35">
      <c r="A370" s="403"/>
      <c r="B370" s="398"/>
      <c r="C370" s="399"/>
      <c r="D370" s="411" t="s">
        <v>359</v>
      </c>
      <c r="E370" s="421"/>
      <c r="F370" s="401"/>
      <c r="G370" s="401"/>
      <c r="H370" s="401"/>
      <c r="I370" s="21"/>
      <c r="J370" s="21"/>
      <c r="K370" s="21"/>
      <c r="L370" s="21"/>
      <c r="M370" s="21"/>
      <c r="N370" s="21"/>
      <c r="O370" s="21"/>
      <c r="P370" s="21"/>
      <c r="Q370" s="5"/>
      <c r="R370" s="5"/>
    </row>
    <row r="371" spans="1:18" s="4" customFormat="1" ht="24" customHeight="1" x14ac:dyDescent="0.35">
      <c r="A371" s="403"/>
      <c r="B371" s="398"/>
      <c r="C371" s="399"/>
      <c r="D371" s="422" t="s">
        <v>360</v>
      </c>
      <c r="E371" s="422"/>
      <c r="F371" s="401"/>
      <c r="G371" s="401"/>
      <c r="H371" s="401"/>
      <c r="I371" s="21"/>
      <c r="J371" s="21"/>
      <c r="K371" s="21"/>
      <c r="L371" s="21"/>
      <c r="M371" s="21"/>
      <c r="N371" s="21"/>
      <c r="O371" s="21"/>
      <c r="P371" s="21"/>
      <c r="Q371" s="5"/>
      <c r="R371" s="5"/>
    </row>
    <row r="372" spans="1:18" s="4" customFormat="1" ht="24" customHeight="1" x14ac:dyDescent="0.35">
      <c r="A372" s="403"/>
      <c r="B372" s="426" t="s">
        <v>365</v>
      </c>
      <c r="C372" s="399"/>
      <c r="D372" s="410"/>
      <c r="E372" s="410"/>
      <c r="F372" s="401"/>
      <c r="G372" s="401"/>
      <c r="H372" s="401"/>
      <c r="I372" s="21"/>
      <c r="J372" s="21"/>
      <c r="K372" s="21"/>
      <c r="L372" s="21"/>
      <c r="M372" s="21"/>
      <c r="N372" s="21"/>
      <c r="O372" s="21"/>
      <c r="P372" s="21"/>
      <c r="Q372" s="5"/>
      <c r="R372" s="5"/>
    </row>
    <row r="373" spans="1:18" s="4" customFormat="1" ht="24" customHeight="1" x14ac:dyDescent="0.35">
      <c r="A373" s="404"/>
      <c r="B373" s="404" t="s">
        <v>361</v>
      </c>
      <c r="C373" s="406"/>
      <c r="D373" s="412"/>
      <c r="E373" s="412"/>
      <c r="F373" s="409"/>
      <c r="G373" s="409"/>
      <c r="H373" s="409"/>
      <c r="I373" s="21"/>
      <c r="J373" s="21"/>
      <c r="K373" s="21"/>
      <c r="L373" s="21"/>
      <c r="M373" s="21"/>
      <c r="N373" s="21"/>
      <c r="O373" s="21"/>
      <c r="P373" s="21"/>
      <c r="Q373" s="5"/>
      <c r="R373" s="5"/>
    </row>
    <row r="374" spans="1:18" s="4" customFormat="1" ht="24" customHeight="1" x14ac:dyDescent="0.35">
      <c r="A374" s="403" t="s">
        <v>353</v>
      </c>
      <c r="B374" s="398"/>
      <c r="C374" s="399"/>
      <c r="D374" s="400"/>
      <c r="E374" s="402"/>
      <c r="F374" s="401"/>
      <c r="G374" s="401"/>
      <c r="H374" s="401"/>
      <c r="I374" s="21"/>
      <c r="J374" s="21"/>
      <c r="K374" s="21"/>
      <c r="L374" s="21"/>
      <c r="M374" s="21"/>
      <c r="N374" s="21"/>
      <c r="O374" s="21"/>
      <c r="P374" s="21"/>
      <c r="Q374" s="5"/>
      <c r="R374" s="5"/>
    </row>
    <row r="375" spans="1:18" s="4" customFormat="1" ht="24" customHeight="1" x14ac:dyDescent="0.35">
      <c r="A375" s="403"/>
      <c r="B375" s="398"/>
      <c r="C375" s="399"/>
      <c r="D375" s="410" t="s">
        <v>362</v>
      </c>
      <c r="E375" s="402"/>
      <c r="F375" s="401"/>
      <c r="G375" s="401"/>
      <c r="H375" s="401"/>
      <c r="I375" s="21"/>
      <c r="J375" s="21"/>
      <c r="K375" s="21"/>
      <c r="L375" s="21"/>
      <c r="M375" s="21"/>
      <c r="N375" s="21"/>
      <c r="O375" s="21"/>
      <c r="P375" s="21"/>
      <c r="Q375" s="5"/>
      <c r="R375" s="5"/>
    </row>
    <row r="376" spans="1:18" s="4" customFormat="1" ht="24" customHeight="1" x14ac:dyDescent="0.35">
      <c r="A376" s="403"/>
      <c r="B376" s="398"/>
      <c r="C376" s="399"/>
      <c r="D376" s="410" t="s">
        <v>363</v>
      </c>
      <c r="E376" s="402"/>
      <c r="F376" s="401"/>
      <c r="G376" s="401"/>
      <c r="H376" s="401"/>
      <c r="I376" s="21"/>
      <c r="J376" s="21"/>
      <c r="K376" s="21"/>
      <c r="L376" s="21"/>
      <c r="M376" s="21"/>
      <c r="N376" s="21"/>
      <c r="O376" s="21"/>
      <c r="P376" s="21"/>
      <c r="Q376" s="5"/>
      <c r="R376" s="5"/>
    </row>
    <row r="377" spans="1:18" s="4" customFormat="1" ht="24" customHeight="1" x14ac:dyDescent="0.35">
      <c r="A377" s="403"/>
      <c r="B377" s="426" t="s">
        <v>365</v>
      </c>
      <c r="C377" s="399"/>
      <c r="D377" s="410"/>
      <c r="E377" s="402"/>
      <c r="F377" s="401"/>
      <c r="G377" s="401"/>
      <c r="H377" s="401"/>
      <c r="I377" s="21"/>
      <c r="J377" s="21"/>
      <c r="K377" s="21"/>
      <c r="L377" s="21"/>
      <c r="M377" s="21"/>
      <c r="N377" s="21"/>
      <c r="O377" s="21"/>
      <c r="P377" s="21"/>
      <c r="Q377" s="5"/>
      <c r="R377" s="5"/>
    </row>
    <row r="378" spans="1:18" s="4" customFormat="1" ht="24" customHeight="1" x14ac:dyDescent="0.35">
      <c r="A378" s="403"/>
      <c r="B378" s="398"/>
      <c r="C378" s="399"/>
      <c r="D378" s="410"/>
      <c r="E378" s="402"/>
      <c r="F378" s="401"/>
      <c r="G378" s="401"/>
      <c r="H378" s="401"/>
      <c r="I378" s="21"/>
      <c r="J378" s="21"/>
      <c r="K378" s="21"/>
      <c r="L378" s="21"/>
      <c r="M378" s="21"/>
      <c r="N378" s="21"/>
      <c r="O378" s="21"/>
      <c r="P378" s="21"/>
      <c r="Q378" s="5"/>
      <c r="R378" s="5"/>
    </row>
    <row r="379" spans="1:18" s="4" customFormat="1" ht="24" customHeight="1" x14ac:dyDescent="0.35">
      <c r="A379" s="427" t="s">
        <v>566</v>
      </c>
      <c r="B379" s="1"/>
      <c r="C379" s="121"/>
      <c r="D379" s="121"/>
      <c r="E379" s="122"/>
      <c r="F379" s="123"/>
      <c r="G379" s="549"/>
      <c r="H379" s="549"/>
      <c r="I379" s="21"/>
      <c r="J379" s="21"/>
      <c r="K379" s="21"/>
      <c r="L379" s="21"/>
      <c r="M379" s="21"/>
      <c r="N379" s="21"/>
      <c r="O379" s="21"/>
      <c r="P379" s="21"/>
      <c r="Q379" s="5"/>
      <c r="R379" s="5"/>
    </row>
    <row r="380" spans="1:18" s="4" customFormat="1" ht="21.6" customHeight="1" x14ac:dyDescent="0.35">
      <c r="A380" s="565"/>
      <c r="B380" s="1"/>
      <c r="C380" s="121"/>
      <c r="D380" s="121"/>
      <c r="E380" s="122"/>
      <c r="F380" s="123"/>
      <c r="G380" s="124"/>
      <c r="H380" s="123"/>
      <c r="I380" s="21"/>
      <c r="J380" s="21"/>
      <c r="K380" s="21"/>
      <c r="L380" s="21"/>
      <c r="M380" s="21"/>
      <c r="N380" s="21"/>
      <c r="O380" s="21"/>
      <c r="P380" s="21"/>
      <c r="Q380" s="5"/>
      <c r="R380" s="5"/>
    </row>
    <row r="381" spans="1:18" s="4" customFormat="1" ht="24" customHeight="1" x14ac:dyDescent="0.35">
      <c r="A381" s="423" t="s">
        <v>364</v>
      </c>
      <c r="B381" s="284"/>
      <c r="C381" s="424"/>
      <c r="D381" s="22"/>
      <c r="E381" s="126"/>
      <c r="F381" s="1"/>
      <c r="G381" s="127"/>
      <c r="H381" s="2"/>
      <c r="I381" s="21"/>
      <c r="J381" s="21"/>
      <c r="K381" s="21"/>
      <c r="L381" s="21"/>
      <c r="M381" s="21"/>
      <c r="N381" s="21"/>
      <c r="O381" s="21"/>
      <c r="P381" s="21"/>
      <c r="Q381" s="5"/>
      <c r="R381" s="5"/>
    </row>
    <row r="382" spans="1:18" ht="24" customHeight="1" x14ac:dyDescent="0.35">
      <c r="A382" s="755" t="s">
        <v>390</v>
      </c>
      <c r="B382" s="755"/>
      <c r="C382" s="755"/>
      <c r="D382" s="755"/>
      <c r="E382" s="755"/>
      <c r="F382" s="755"/>
      <c r="G382" s="755"/>
      <c r="H382" s="755"/>
    </row>
    <row r="383" spans="1:18" ht="24" customHeight="1" x14ac:dyDescent="0.35">
      <c r="A383" s="606" t="s">
        <v>119</v>
      </c>
      <c r="B383" s="607"/>
      <c r="C383" s="606" t="s">
        <v>120</v>
      </c>
      <c r="D383" s="608"/>
      <c r="E383" s="607"/>
      <c r="F383" s="609" t="s">
        <v>461</v>
      </c>
      <c r="G383" s="610"/>
      <c r="H383" s="611"/>
    </row>
    <row r="384" spans="1:18" s="4" customFormat="1" ht="24" customHeight="1" x14ac:dyDescent="0.35">
      <c r="A384" s="641"/>
      <c r="B384" s="642"/>
      <c r="C384" s="643"/>
      <c r="D384" s="644"/>
      <c r="E384" s="645"/>
      <c r="F384" s="643"/>
      <c r="G384" s="644"/>
      <c r="H384" s="645"/>
      <c r="I384" s="21"/>
      <c r="J384" s="21"/>
      <c r="K384" s="21"/>
      <c r="L384" s="21"/>
      <c r="M384" s="21"/>
      <c r="N384" s="21"/>
      <c r="O384" s="21"/>
      <c r="P384" s="21"/>
      <c r="Q384" s="5"/>
      <c r="R384" s="5"/>
    </row>
    <row r="385" spans="1:18" s="6" customFormat="1" ht="24" customHeight="1" x14ac:dyDescent="0.25">
      <c r="A385" s="135"/>
      <c r="B385" s="135"/>
      <c r="C385" s="135"/>
      <c r="D385" s="135"/>
      <c r="E385" s="127"/>
      <c r="F385" s="136"/>
      <c r="G385" s="137"/>
      <c r="H385" s="137"/>
      <c r="I385" s="22"/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1:18" s="4" customFormat="1" ht="24" customHeight="1" x14ac:dyDescent="0.35">
      <c r="A386" s="755" t="s">
        <v>389</v>
      </c>
      <c r="B386" s="755"/>
      <c r="C386" s="755"/>
      <c r="D386" s="755"/>
      <c r="E386" s="755"/>
      <c r="F386" s="755"/>
      <c r="G386" s="755"/>
      <c r="H386" s="755"/>
      <c r="I386" s="21"/>
      <c r="J386" s="21"/>
      <c r="K386" s="21"/>
      <c r="L386" s="21"/>
      <c r="M386" s="21"/>
      <c r="N386" s="21"/>
      <c r="O386" s="21"/>
      <c r="P386" s="21"/>
      <c r="Q386" s="5"/>
      <c r="R386" s="5"/>
    </row>
    <row r="387" spans="1:18" ht="24" customHeight="1" x14ac:dyDescent="0.35">
      <c r="A387" s="543" t="s">
        <v>9</v>
      </c>
      <c r="B387" s="543" t="s">
        <v>10</v>
      </c>
      <c r="C387" s="609" t="s">
        <v>163</v>
      </c>
      <c r="D387" s="610"/>
      <c r="E387" s="611"/>
      <c r="F387" s="609" t="s">
        <v>95</v>
      </c>
      <c r="G387" s="610"/>
      <c r="H387" s="611"/>
    </row>
    <row r="388" spans="1:18" s="4" customFormat="1" ht="19.5" customHeight="1" x14ac:dyDescent="0.35">
      <c r="A388" s="587"/>
      <c r="B388" s="591"/>
      <c r="C388" s="578" t="s">
        <v>86</v>
      </c>
      <c r="D388" s="579"/>
      <c r="E388" s="580"/>
      <c r="F388" s="581"/>
      <c r="G388" s="582"/>
      <c r="H388" s="583"/>
      <c r="I388" s="21"/>
      <c r="J388" s="21"/>
      <c r="K388" s="21"/>
      <c r="L388" s="21"/>
      <c r="M388" s="21"/>
      <c r="N388" s="21"/>
      <c r="O388" s="21"/>
      <c r="P388" s="21"/>
      <c r="Q388" s="5"/>
      <c r="R388" s="5"/>
    </row>
    <row r="389" spans="1:18" s="6" customFormat="1" ht="24" customHeight="1" x14ac:dyDescent="0.2">
      <c r="A389" s="588"/>
      <c r="B389" s="592"/>
      <c r="C389" s="578" t="s">
        <v>87</v>
      </c>
      <c r="D389" s="579"/>
      <c r="E389" s="580"/>
      <c r="F389" s="581"/>
      <c r="G389" s="582"/>
      <c r="H389" s="583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s="4" customFormat="1" ht="24" customHeight="1" x14ac:dyDescent="0.35">
      <c r="A390" s="588"/>
      <c r="B390" s="592"/>
      <c r="C390" s="578" t="s">
        <v>88</v>
      </c>
      <c r="D390" s="579"/>
      <c r="E390" s="580"/>
      <c r="F390" s="581"/>
      <c r="G390" s="582"/>
      <c r="H390" s="583"/>
      <c r="I390" s="21"/>
      <c r="J390" s="21"/>
      <c r="K390" s="21"/>
      <c r="L390" s="21"/>
      <c r="M390" s="21"/>
      <c r="N390" s="21"/>
      <c r="O390" s="21"/>
      <c r="P390" s="21"/>
      <c r="Q390" s="5"/>
      <c r="R390" s="5"/>
    </row>
    <row r="391" spans="1:18" ht="24" customHeight="1" x14ac:dyDescent="0.35">
      <c r="A391" s="588"/>
      <c r="B391" s="592"/>
      <c r="C391" s="578" t="s">
        <v>89</v>
      </c>
      <c r="D391" s="579"/>
      <c r="E391" s="580"/>
      <c r="F391" s="581"/>
      <c r="G391" s="582"/>
      <c r="H391" s="583"/>
    </row>
    <row r="392" spans="1:18" s="11" customFormat="1" ht="24" customHeight="1" x14ac:dyDescent="0.35">
      <c r="A392" s="589"/>
      <c r="B392" s="593"/>
      <c r="C392" s="578" t="s">
        <v>90</v>
      </c>
      <c r="D392" s="579"/>
      <c r="E392" s="580"/>
      <c r="F392" s="581"/>
      <c r="G392" s="582"/>
      <c r="H392" s="583"/>
      <c r="I392" s="25"/>
      <c r="J392" s="25"/>
      <c r="K392" s="25"/>
      <c r="L392" s="25"/>
      <c r="M392" s="25"/>
      <c r="N392" s="25"/>
      <c r="O392" s="25"/>
      <c r="P392" s="25"/>
      <c r="Q392" s="3"/>
      <c r="R392" s="3"/>
    </row>
    <row r="393" spans="1:18" s="11" customFormat="1" ht="24" customHeight="1" x14ac:dyDescent="0.35">
      <c r="A393" s="587"/>
      <c r="B393" s="591"/>
      <c r="C393" s="578" t="s">
        <v>86</v>
      </c>
      <c r="D393" s="579"/>
      <c r="E393" s="580"/>
      <c r="F393" s="581"/>
      <c r="G393" s="582"/>
      <c r="H393" s="583"/>
      <c r="I393" s="25"/>
      <c r="J393" s="25"/>
      <c r="K393" s="25"/>
      <c r="L393" s="25"/>
      <c r="M393" s="25"/>
      <c r="N393" s="25"/>
      <c r="O393" s="25"/>
      <c r="P393" s="25"/>
      <c r="Q393" s="3"/>
      <c r="R393" s="3"/>
    </row>
    <row r="394" spans="1:18" s="11" customFormat="1" ht="24" customHeight="1" x14ac:dyDescent="0.35">
      <c r="A394" s="588"/>
      <c r="B394" s="592"/>
      <c r="C394" s="578" t="s">
        <v>87</v>
      </c>
      <c r="D394" s="579"/>
      <c r="E394" s="580"/>
      <c r="F394" s="581"/>
      <c r="G394" s="582"/>
      <c r="H394" s="583"/>
      <c r="I394" s="25"/>
      <c r="J394" s="25"/>
      <c r="K394" s="25"/>
      <c r="L394" s="25"/>
      <c r="M394" s="25"/>
      <c r="N394" s="25"/>
      <c r="O394" s="25"/>
      <c r="P394" s="25"/>
      <c r="Q394" s="3"/>
      <c r="R394" s="3"/>
    </row>
    <row r="395" spans="1:18" s="11" customFormat="1" ht="24" hidden="1" customHeight="1" x14ac:dyDescent="0.35">
      <c r="A395" s="588"/>
      <c r="B395" s="592"/>
      <c r="C395" s="578" t="s">
        <v>88</v>
      </c>
      <c r="D395" s="579"/>
      <c r="E395" s="580"/>
      <c r="F395" s="581"/>
      <c r="G395" s="582"/>
      <c r="H395" s="583"/>
      <c r="I395" s="25"/>
      <c r="J395" s="25"/>
      <c r="K395" s="25"/>
      <c r="L395" s="25"/>
      <c r="M395" s="25"/>
      <c r="N395" s="25"/>
      <c r="O395" s="25"/>
      <c r="P395" s="25"/>
      <c r="Q395" s="3"/>
      <c r="R395" s="3"/>
    </row>
    <row r="396" spans="1:18" s="19" customFormat="1" ht="42" customHeight="1" x14ac:dyDescent="0.35">
      <c r="A396" s="588"/>
      <c r="B396" s="592"/>
      <c r="C396" s="578" t="s">
        <v>89</v>
      </c>
      <c r="D396" s="579"/>
      <c r="E396" s="580"/>
      <c r="F396" s="581"/>
      <c r="G396" s="582"/>
      <c r="H396" s="583"/>
      <c r="I396" s="26"/>
      <c r="J396" s="26"/>
      <c r="K396" s="26"/>
      <c r="L396" s="26"/>
      <c r="M396" s="26"/>
      <c r="N396" s="26"/>
      <c r="O396" s="26"/>
      <c r="P396" s="26"/>
      <c r="Q396" s="27"/>
      <c r="R396" s="27"/>
    </row>
    <row r="397" spans="1:18" s="19" customFormat="1" ht="24" customHeight="1" x14ac:dyDescent="0.35">
      <c r="A397" s="589"/>
      <c r="B397" s="593"/>
      <c r="C397" s="578" t="s">
        <v>90</v>
      </c>
      <c r="D397" s="579"/>
      <c r="E397" s="580"/>
      <c r="F397" s="581"/>
      <c r="G397" s="582"/>
      <c r="H397" s="583"/>
      <c r="I397" s="26"/>
      <c r="J397" s="26"/>
      <c r="K397" s="26"/>
      <c r="L397" s="26"/>
      <c r="M397" s="26"/>
      <c r="N397" s="26"/>
      <c r="O397" s="26"/>
      <c r="P397" s="26"/>
      <c r="Q397" s="27"/>
      <c r="R397" s="27"/>
    </row>
    <row r="398" spans="1:18" s="17" customFormat="1" ht="24" customHeight="1" x14ac:dyDescent="0.35">
      <c r="A398" s="141"/>
      <c r="B398" s="2"/>
      <c r="C398" s="2"/>
      <c r="D398" s="2"/>
      <c r="E398" s="2"/>
      <c r="F398" s="2"/>
      <c r="G398" s="127"/>
      <c r="H398" s="2"/>
      <c r="I398" s="28"/>
      <c r="J398" s="28"/>
      <c r="K398" s="28"/>
      <c r="L398" s="28"/>
      <c r="M398" s="28"/>
      <c r="N398" s="28"/>
      <c r="O398" s="28"/>
      <c r="P398" s="28"/>
      <c r="Q398" s="29"/>
      <c r="R398" s="29"/>
    </row>
    <row r="399" spans="1:18" s="18" customFormat="1" ht="25.15" customHeight="1" x14ac:dyDescent="0.35">
      <c r="A399" s="770" t="s">
        <v>388</v>
      </c>
      <c r="B399" s="770"/>
      <c r="C399" s="770"/>
      <c r="D399" s="770"/>
      <c r="E399" s="770"/>
      <c r="F399" s="770"/>
      <c r="G399" s="770"/>
      <c r="H399" s="770"/>
      <c r="I399" s="30"/>
      <c r="J399" s="30"/>
      <c r="K399" s="30"/>
      <c r="L399" s="30"/>
      <c r="M399" s="30"/>
      <c r="N399" s="30"/>
      <c r="O399" s="30"/>
      <c r="P399" s="30"/>
      <c r="Q399" s="31"/>
      <c r="R399" s="31"/>
    </row>
    <row r="400" spans="1:18" s="19" customFormat="1" ht="42" customHeight="1" x14ac:dyDescent="0.35">
      <c r="A400" s="612" t="s">
        <v>121</v>
      </c>
      <c r="B400" s="612"/>
      <c r="C400" s="612"/>
      <c r="D400" s="612"/>
      <c r="E400" s="612" t="s">
        <v>12</v>
      </c>
      <c r="F400" s="609"/>
      <c r="G400" s="208" t="s">
        <v>13</v>
      </c>
      <c r="H400" s="566" t="s">
        <v>15</v>
      </c>
      <c r="I400" s="26"/>
      <c r="J400" s="26"/>
      <c r="K400" s="26"/>
      <c r="L400" s="26"/>
      <c r="M400" s="26"/>
      <c r="N400" s="26"/>
      <c r="O400" s="26"/>
      <c r="P400" s="26"/>
      <c r="Q400" s="27"/>
      <c r="R400" s="27"/>
    </row>
    <row r="401" spans="1:18" s="19" customFormat="1" ht="42" customHeight="1" x14ac:dyDescent="0.35">
      <c r="A401" s="612"/>
      <c r="B401" s="612"/>
      <c r="C401" s="612"/>
      <c r="D401" s="612"/>
      <c r="E401" s="612"/>
      <c r="F401" s="609"/>
      <c r="G401" s="212" t="s">
        <v>122</v>
      </c>
      <c r="H401" s="566" t="s">
        <v>18</v>
      </c>
      <c r="I401" s="26"/>
      <c r="J401" s="26"/>
      <c r="K401" s="26"/>
      <c r="L401" s="26"/>
      <c r="M401" s="26"/>
      <c r="N401" s="26"/>
      <c r="O401" s="26"/>
      <c r="P401" s="26"/>
      <c r="Q401" s="27"/>
      <c r="R401" s="27"/>
    </row>
    <row r="402" spans="1:18" s="19" customFormat="1" ht="24" customHeight="1" x14ac:dyDescent="0.35">
      <c r="A402" s="743" t="s">
        <v>154</v>
      </c>
      <c r="B402" s="744"/>
      <c r="C402" s="744"/>
      <c r="D402" s="745"/>
      <c r="E402" s="298">
        <v>14</v>
      </c>
      <c r="F402" s="299" t="s">
        <v>124</v>
      </c>
      <c r="G402" s="507"/>
      <c r="H402" s="150">
        <f>G402*E402</f>
        <v>0</v>
      </c>
      <c r="I402" s="26"/>
      <c r="J402" s="26"/>
      <c r="K402" s="26"/>
      <c r="L402" s="26"/>
      <c r="M402" s="26"/>
      <c r="N402" s="26"/>
      <c r="O402" s="26"/>
      <c r="P402" s="26"/>
      <c r="Q402" s="27"/>
      <c r="R402" s="27"/>
    </row>
    <row r="403" spans="1:18" s="19" customFormat="1" ht="24" customHeight="1" x14ac:dyDescent="0.35">
      <c r="A403" s="597" t="s">
        <v>164</v>
      </c>
      <c r="B403" s="598"/>
      <c r="C403" s="598"/>
      <c r="D403" s="599"/>
      <c r="E403" s="298">
        <v>10</v>
      </c>
      <c r="F403" s="299" t="s">
        <v>124</v>
      </c>
      <c r="G403" s="508"/>
      <c r="H403" s="150">
        <f>G403*E403</f>
        <v>0</v>
      </c>
      <c r="I403" s="26"/>
      <c r="J403" s="26"/>
      <c r="K403" s="26"/>
      <c r="L403" s="26"/>
      <c r="M403" s="26"/>
      <c r="N403" s="26"/>
      <c r="O403" s="26"/>
      <c r="P403" s="26"/>
      <c r="Q403" s="27"/>
      <c r="R403" s="27"/>
    </row>
    <row r="404" spans="1:18" s="19" customFormat="1" ht="24" customHeight="1" x14ac:dyDescent="0.35">
      <c r="A404" s="584" t="s">
        <v>261</v>
      </c>
      <c r="B404" s="585"/>
      <c r="C404" s="585"/>
      <c r="D404" s="586"/>
      <c r="E404" s="544">
        <v>14</v>
      </c>
      <c r="F404" s="300" t="s">
        <v>132</v>
      </c>
      <c r="G404" s="508"/>
      <c r="H404" s="150">
        <f>G404*E404</f>
        <v>0</v>
      </c>
      <c r="I404" s="26"/>
      <c r="J404" s="26"/>
      <c r="K404" s="26"/>
      <c r="L404" s="26"/>
      <c r="M404" s="26"/>
      <c r="N404" s="26"/>
      <c r="O404" s="26"/>
      <c r="P404" s="26"/>
      <c r="Q404" s="27"/>
      <c r="R404" s="27"/>
    </row>
    <row r="405" spans="1:18" s="19" customFormat="1" ht="37.9" customHeight="1" x14ac:dyDescent="0.35">
      <c r="A405" s="603" t="s">
        <v>156</v>
      </c>
      <c r="B405" s="604"/>
      <c r="C405" s="604"/>
      <c r="D405" s="605"/>
      <c r="E405" s="544">
        <v>8</v>
      </c>
      <c r="F405" s="301" t="s">
        <v>134</v>
      </c>
      <c r="G405" s="508"/>
      <c r="H405" s="150">
        <f t="shared" ref="H405:H418" si="0">G405*E405</f>
        <v>0</v>
      </c>
      <c r="I405" s="26"/>
      <c r="J405" s="26"/>
      <c r="K405" s="26"/>
      <c r="L405" s="26"/>
      <c r="M405" s="26"/>
      <c r="N405" s="26"/>
      <c r="O405" s="26"/>
      <c r="P405" s="26"/>
      <c r="Q405" s="27"/>
      <c r="R405" s="27"/>
    </row>
    <row r="406" spans="1:18" s="19" customFormat="1" ht="21" customHeight="1" x14ac:dyDescent="0.35">
      <c r="A406" s="597" t="s">
        <v>155</v>
      </c>
      <c r="B406" s="598"/>
      <c r="C406" s="598"/>
      <c r="D406" s="599"/>
      <c r="E406" s="298">
        <v>5</v>
      </c>
      <c r="F406" s="299" t="s">
        <v>124</v>
      </c>
      <c r="G406" s="508"/>
      <c r="H406" s="150">
        <f t="shared" si="0"/>
        <v>0</v>
      </c>
      <c r="I406" s="26"/>
      <c r="J406" s="26"/>
      <c r="K406" s="26"/>
      <c r="L406" s="26"/>
      <c r="M406" s="26"/>
      <c r="N406" s="26"/>
      <c r="O406" s="26"/>
      <c r="P406" s="26"/>
      <c r="Q406" s="27"/>
      <c r="R406" s="27"/>
    </row>
    <row r="407" spans="1:18" s="19" customFormat="1" ht="21.75" customHeight="1" x14ac:dyDescent="0.35">
      <c r="A407" s="746" t="s">
        <v>123</v>
      </c>
      <c r="B407" s="747"/>
      <c r="C407" s="747"/>
      <c r="D407" s="748"/>
      <c r="E407" s="302">
        <v>3</v>
      </c>
      <c r="F407" s="303" t="s">
        <v>124</v>
      </c>
      <c r="G407" s="508"/>
      <c r="H407" s="304">
        <f t="shared" si="0"/>
        <v>0</v>
      </c>
      <c r="I407" s="26"/>
      <c r="J407" s="26"/>
      <c r="K407" s="26"/>
      <c r="L407" s="26"/>
      <c r="M407" s="26"/>
      <c r="N407" s="26"/>
      <c r="O407" s="26"/>
      <c r="P407" s="26"/>
      <c r="Q407" s="27"/>
      <c r="R407" s="27"/>
    </row>
    <row r="408" spans="1:18" s="19" customFormat="1" ht="37.9" customHeight="1" x14ac:dyDescent="0.35">
      <c r="A408" s="603" t="s">
        <v>125</v>
      </c>
      <c r="B408" s="604"/>
      <c r="C408" s="604"/>
      <c r="D408" s="605"/>
      <c r="E408" s="544">
        <v>3</v>
      </c>
      <c r="F408" s="301" t="s">
        <v>124</v>
      </c>
      <c r="G408" s="508"/>
      <c r="H408" s="150">
        <f t="shared" si="0"/>
        <v>0</v>
      </c>
      <c r="I408" s="26"/>
      <c r="J408" s="26"/>
      <c r="K408" s="26"/>
      <c r="L408" s="26"/>
      <c r="M408" s="26"/>
      <c r="N408" s="26"/>
      <c r="O408" s="26"/>
      <c r="P408" s="26"/>
      <c r="Q408" s="27"/>
      <c r="R408" s="27"/>
    </row>
    <row r="409" spans="1:18" s="19" customFormat="1" ht="33.6" customHeight="1" x14ac:dyDescent="0.35">
      <c r="A409" s="603" t="s">
        <v>126</v>
      </c>
      <c r="B409" s="604"/>
      <c r="C409" s="604"/>
      <c r="D409" s="605"/>
      <c r="E409" s="544">
        <v>5</v>
      </c>
      <c r="F409" s="301" t="s">
        <v>124</v>
      </c>
      <c r="G409" s="508"/>
      <c r="H409" s="150">
        <f t="shared" si="0"/>
        <v>0</v>
      </c>
      <c r="I409" s="26"/>
      <c r="J409" s="26"/>
      <c r="K409" s="26"/>
      <c r="L409" s="26"/>
      <c r="M409" s="26"/>
      <c r="N409" s="26"/>
      <c r="O409" s="26"/>
      <c r="P409" s="26"/>
      <c r="Q409" s="27"/>
      <c r="R409" s="27"/>
    </row>
    <row r="410" spans="1:18" s="19" customFormat="1" ht="36.6" customHeight="1" x14ac:dyDescent="0.35">
      <c r="A410" s="603" t="s">
        <v>127</v>
      </c>
      <c r="B410" s="604"/>
      <c r="C410" s="604"/>
      <c r="D410" s="605"/>
      <c r="E410" s="544">
        <v>2.5</v>
      </c>
      <c r="F410" s="301" t="s">
        <v>124</v>
      </c>
      <c r="G410" s="508"/>
      <c r="H410" s="150">
        <f t="shared" si="0"/>
        <v>0</v>
      </c>
      <c r="I410" s="26"/>
      <c r="J410" s="26"/>
      <c r="K410" s="26"/>
      <c r="L410" s="26"/>
      <c r="M410" s="26"/>
      <c r="N410" s="26"/>
      <c r="O410" s="26"/>
      <c r="P410" s="26"/>
      <c r="Q410" s="27"/>
      <c r="R410" s="27"/>
    </row>
    <row r="411" spans="1:18" s="19" customFormat="1" ht="24" customHeight="1" x14ac:dyDescent="0.35">
      <c r="A411" s="584" t="s">
        <v>128</v>
      </c>
      <c r="B411" s="585"/>
      <c r="C411" s="585"/>
      <c r="D411" s="586"/>
      <c r="E411" s="544">
        <v>10</v>
      </c>
      <c r="F411" s="301" t="s">
        <v>124</v>
      </c>
      <c r="G411" s="508"/>
      <c r="H411" s="150">
        <f t="shared" si="0"/>
        <v>0</v>
      </c>
      <c r="I411" s="26"/>
      <c r="J411" s="26"/>
      <c r="K411" s="26"/>
      <c r="L411" s="26"/>
      <c r="M411" s="26"/>
      <c r="N411" s="26"/>
      <c r="O411" s="26"/>
      <c r="P411" s="26"/>
      <c r="Q411" s="27"/>
      <c r="R411" s="27"/>
    </row>
    <row r="412" spans="1:18" s="19" customFormat="1" ht="24" customHeight="1" x14ac:dyDescent="0.35">
      <c r="A412" s="584" t="s">
        <v>129</v>
      </c>
      <c r="B412" s="585"/>
      <c r="C412" s="585"/>
      <c r="D412" s="586"/>
      <c r="E412" s="544">
        <v>5</v>
      </c>
      <c r="F412" s="301" t="s">
        <v>124</v>
      </c>
      <c r="G412" s="508"/>
      <c r="H412" s="150">
        <f t="shared" si="0"/>
        <v>0</v>
      </c>
      <c r="I412" s="26"/>
      <c r="J412" s="26"/>
      <c r="K412" s="26"/>
      <c r="L412" s="26"/>
      <c r="M412" s="26"/>
      <c r="N412" s="26"/>
      <c r="O412" s="26"/>
      <c r="P412" s="26"/>
      <c r="Q412" s="27"/>
      <c r="R412" s="27"/>
    </row>
    <row r="413" spans="1:18" s="19" customFormat="1" ht="24" customHeight="1" x14ac:dyDescent="0.35">
      <c r="A413" s="584" t="s">
        <v>130</v>
      </c>
      <c r="B413" s="585"/>
      <c r="C413" s="585"/>
      <c r="D413" s="586"/>
      <c r="E413" s="544">
        <v>2.5</v>
      </c>
      <c r="F413" s="301" t="s">
        <v>124</v>
      </c>
      <c r="G413" s="508"/>
      <c r="H413" s="150">
        <f t="shared" si="0"/>
        <v>0</v>
      </c>
      <c r="I413" s="26"/>
      <c r="J413" s="26"/>
      <c r="K413" s="26"/>
      <c r="L413" s="26"/>
      <c r="M413" s="26"/>
      <c r="N413" s="26"/>
      <c r="O413" s="26"/>
      <c r="P413" s="26"/>
      <c r="Q413" s="27"/>
      <c r="R413" s="27"/>
    </row>
    <row r="414" spans="1:18" ht="24" customHeight="1" x14ac:dyDescent="0.35">
      <c r="A414" s="584" t="s">
        <v>131</v>
      </c>
      <c r="B414" s="585"/>
      <c r="C414" s="585"/>
      <c r="D414" s="586"/>
      <c r="E414" s="544">
        <v>2.5</v>
      </c>
      <c r="F414" s="301" t="s">
        <v>124</v>
      </c>
      <c r="G414" s="508"/>
      <c r="H414" s="150">
        <f t="shared" si="0"/>
        <v>0</v>
      </c>
    </row>
    <row r="415" spans="1:18" s="9" customFormat="1" ht="31.15" customHeight="1" x14ac:dyDescent="0.3">
      <c r="A415" s="603" t="s">
        <v>263</v>
      </c>
      <c r="B415" s="604"/>
      <c r="C415" s="604"/>
      <c r="D415" s="605"/>
      <c r="E415" s="544">
        <v>8</v>
      </c>
      <c r="F415" s="300" t="s">
        <v>132</v>
      </c>
      <c r="G415" s="508"/>
      <c r="H415" s="150">
        <f t="shared" si="0"/>
        <v>0</v>
      </c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5.450000000000003" customHeight="1" x14ac:dyDescent="0.35">
      <c r="A416" s="603" t="s">
        <v>157</v>
      </c>
      <c r="B416" s="604"/>
      <c r="C416" s="604"/>
      <c r="D416" s="605"/>
      <c r="E416" s="544">
        <v>1</v>
      </c>
      <c r="F416" s="300" t="s">
        <v>133</v>
      </c>
      <c r="G416" s="508"/>
      <c r="H416" s="150">
        <f t="shared" si="0"/>
        <v>0</v>
      </c>
    </row>
    <row r="417" spans="1:18" ht="24" customHeight="1" x14ac:dyDescent="0.35">
      <c r="A417" s="584" t="s">
        <v>135</v>
      </c>
      <c r="B417" s="585"/>
      <c r="C417" s="585"/>
      <c r="D417" s="586"/>
      <c r="E417" s="544">
        <v>8</v>
      </c>
      <c r="F417" s="301" t="s">
        <v>134</v>
      </c>
      <c r="G417" s="508"/>
      <c r="H417" s="150">
        <f t="shared" si="0"/>
        <v>0</v>
      </c>
    </row>
    <row r="418" spans="1:18" ht="24" customHeight="1" x14ac:dyDescent="0.35">
      <c r="A418" s="600" t="s">
        <v>136</v>
      </c>
      <c r="B418" s="601"/>
      <c r="C418" s="601"/>
      <c r="D418" s="602"/>
      <c r="E418" s="544">
        <v>3</v>
      </c>
      <c r="F418" s="301" t="s">
        <v>134</v>
      </c>
      <c r="G418" s="508"/>
      <c r="H418" s="150">
        <f t="shared" si="0"/>
        <v>0</v>
      </c>
    </row>
    <row r="419" spans="1:18" s="10" customFormat="1" ht="24" customHeight="1" x14ac:dyDescent="0.35">
      <c r="A419" s="213"/>
      <c r="B419" s="213"/>
      <c r="C419" s="213"/>
      <c r="D419" s="213"/>
      <c r="E419" s="2"/>
      <c r="F419" s="636" t="s">
        <v>137</v>
      </c>
      <c r="G419" s="637"/>
      <c r="H419" s="305">
        <f>SUM(H402:H418)</f>
        <v>0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s="12" customFormat="1" ht="24.6" customHeight="1" x14ac:dyDescent="0.35">
      <c r="A420" s="213"/>
      <c r="B420" s="213"/>
      <c r="C420" s="213"/>
      <c r="D420" s="213"/>
      <c r="E420" s="2"/>
      <c r="F420" s="306" t="s">
        <v>267</v>
      </c>
      <c r="G420" s="344"/>
      <c r="H420" s="307">
        <f>H419-13</f>
        <v>-13</v>
      </c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1:18" s="9" customFormat="1" ht="22.5" customHeight="1" x14ac:dyDescent="0.35">
      <c r="A421" s="213"/>
      <c r="B421" s="213"/>
      <c r="C421" s="213"/>
      <c r="D421" s="213"/>
      <c r="E421" s="2"/>
      <c r="F421" s="375"/>
      <c r="G421" s="376"/>
      <c r="H421" s="377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s="10" customFormat="1" ht="24" customHeight="1" x14ac:dyDescent="0.2">
      <c r="A422" s="769" t="s">
        <v>387</v>
      </c>
      <c r="B422" s="769"/>
      <c r="C422" s="769"/>
      <c r="D422" s="769"/>
      <c r="E422" s="769"/>
      <c r="F422" s="769"/>
      <c r="G422" s="769"/>
      <c r="H422" s="769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s="10" customFormat="1" ht="24" customHeight="1" x14ac:dyDescent="0.25">
      <c r="A423" s="630" t="s">
        <v>138</v>
      </c>
      <c r="B423" s="631"/>
      <c r="C423" s="631"/>
      <c r="D423" s="632"/>
      <c r="E423" s="630" t="s">
        <v>12</v>
      </c>
      <c r="F423" s="632"/>
      <c r="G423" s="309" t="s">
        <v>13</v>
      </c>
      <c r="H423" s="310" t="s">
        <v>15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s="536" customFormat="1" ht="30" customHeight="1" x14ac:dyDescent="0.35">
      <c r="A424" s="633"/>
      <c r="B424" s="634"/>
      <c r="C424" s="634"/>
      <c r="D424" s="635"/>
      <c r="E424" s="633"/>
      <c r="F424" s="635"/>
      <c r="G424" s="311" t="s">
        <v>122</v>
      </c>
      <c r="H424" s="428" t="s">
        <v>366</v>
      </c>
      <c r="I424" s="20"/>
      <c r="J424" s="20"/>
      <c r="K424" s="20"/>
      <c r="L424" s="20"/>
      <c r="M424" s="20"/>
      <c r="N424" s="20"/>
      <c r="O424" s="20"/>
      <c r="P424" s="20"/>
    </row>
    <row r="425" spans="1:18" s="5" customFormat="1" ht="31.9" customHeight="1" x14ac:dyDescent="0.35">
      <c r="A425" s="568" t="s">
        <v>139</v>
      </c>
      <c r="B425" s="569"/>
      <c r="C425" s="569"/>
      <c r="D425" s="570"/>
      <c r="E425" s="312">
        <v>3</v>
      </c>
      <c r="F425" s="313" t="s">
        <v>150</v>
      </c>
      <c r="G425" s="509"/>
      <c r="H425" s="314">
        <f>G425*E425</f>
        <v>0</v>
      </c>
      <c r="I425" s="21"/>
      <c r="J425" s="21"/>
      <c r="K425" s="21"/>
      <c r="L425" s="21"/>
      <c r="M425" s="21"/>
      <c r="N425" s="21"/>
      <c r="O425" s="21"/>
      <c r="P425" s="21"/>
    </row>
    <row r="426" spans="1:18" ht="32.450000000000003" customHeight="1" x14ac:dyDescent="0.35">
      <c r="A426" s="568" t="s">
        <v>140</v>
      </c>
      <c r="B426" s="569"/>
      <c r="C426" s="569"/>
      <c r="D426" s="570"/>
      <c r="E426" s="312">
        <v>20</v>
      </c>
      <c r="F426" s="313" t="s">
        <v>151</v>
      </c>
      <c r="G426" s="509"/>
      <c r="H426" s="314">
        <f>G426*E426</f>
        <v>0</v>
      </c>
    </row>
    <row r="427" spans="1:18" ht="36.6" customHeight="1" x14ac:dyDescent="0.35">
      <c r="A427" s="568" t="s">
        <v>141</v>
      </c>
      <c r="B427" s="569"/>
      <c r="C427" s="569"/>
      <c r="D427" s="570"/>
      <c r="E427" s="312">
        <v>3</v>
      </c>
      <c r="F427" s="313" t="s">
        <v>150</v>
      </c>
      <c r="G427" s="509"/>
      <c r="H427" s="314">
        <f>G427*E427</f>
        <v>0</v>
      </c>
    </row>
    <row r="428" spans="1:18" ht="36" customHeight="1" x14ac:dyDescent="0.35">
      <c r="A428" s="568" t="s">
        <v>142</v>
      </c>
      <c r="B428" s="569"/>
      <c r="C428" s="569"/>
      <c r="D428" s="570"/>
      <c r="E428" s="312">
        <v>2</v>
      </c>
      <c r="F428" s="313" t="s">
        <v>150</v>
      </c>
      <c r="G428" s="509"/>
      <c r="H428" s="314">
        <f>G428*E428</f>
        <v>0</v>
      </c>
    </row>
    <row r="429" spans="1:18" s="9" customFormat="1" ht="32.450000000000003" customHeight="1" x14ac:dyDescent="0.3">
      <c r="A429" s="568" t="s">
        <v>143</v>
      </c>
      <c r="B429" s="569"/>
      <c r="C429" s="569"/>
      <c r="D429" s="570"/>
      <c r="E429" s="312">
        <v>1</v>
      </c>
      <c r="F429" s="313" t="s">
        <v>150</v>
      </c>
      <c r="G429" s="509"/>
      <c r="H429" s="314">
        <f>G429*E429</f>
        <v>0</v>
      </c>
      <c r="I429" s="22"/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1:18" s="10" customFormat="1" ht="24" customHeight="1" x14ac:dyDescent="0.35">
      <c r="A430" s="315"/>
      <c r="B430" s="315"/>
      <c r="C430" s="308"/>
      <c r="D430" s="308"/>
      <c r="E430" s="308"/>
      <c r="F430" s="316" t="s">
        <v>144</v>
      </c>
      <c r="G430" s="317"/>
      <c r="H430" s="318">
        <f>SUM(H425:H429)</f>
        <v>0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s="10" customFormat="1" ht="18" customHeight="1" x14ac:dyDescent="0.35">
      <c r="A431" s="315"/>
      <c r="B431" s="315"/>
      <c r="C431" s="308"/>
      <c r="D431" s="308"/>
      <c r="E431" s="308"/>
      <c r="F431" s="306" t="s">
        <v>268</v>
      </c>
      <c r="G431" s="319"/>
      <c r="H431" s="320">
        <f>H430-17</f>
        <v>-17</v>
      </c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s="10" customFormat="1" ht="20.45" customHeight="1" x14ac:dyDescent="0.25">
      <c r="A432" s="296" t="s">
        <v>159</v>
      </c>
      <c r="B432" s="296"/>
      <c r="C432" s="296"/>
      <c r="D432" s="296"/>
      <c r="E432" s="273"/>
      <c r="F432" s="321" t="s">
        <v>145</v>
      </c>
      <c r="G432" s="322" t="s">
        <v>146</v>
      </c>
      <c r="H432" s="297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256" s="10" customFormat="1" ht="20.45" customHeight="1" x14ac:dyDescent="0.35">
      <c r="A433" s="638" t="s">
        <v>147</v>
      </c>
      <c r="B433" s="639"/>
      <c r="C433" s="639"/>
      <c r="D433" s="640"/>
      <c r="E433" s="553" t="s">
        <v>148</v>
      </c>
      <c r="F433" s="618" t="s">
        <v>316</v>
      </c>
      <c r="G433" s="619"/>
      <c r="H433" s="620"/>
      <c r="I433" s="332"/>
      <c r="J433" s="333"/>
      <c r="K433" s="594"/>
      <c r="L433" s="594"/>
      <c r="M433" s="333"/>
      <c r="N433" s="4"/>
      <c r="O433" s="4"/>
      <c r="P433" s="32"/>
      <c r="Q433" s="32"/>
      <c r="R433" s="32"/>
      <c r="S433" s="12"/>
      <c r="T433" s="12"/>
    </row>
    <row r="434" spans="1:256" s="10" customFormat="1" ht="24" customHeight="1" x14ac:dyDescent="0.35">
      <c r="A434" s="650"/>
      <c r="B434" s="651"/>
      <c r="C434" s="651"/>
      <c r="D434" s="652"/>
      <c r="E434" s="493"/>
      <c r="F434" s="647"/>
      <c r="G434" s="647"/>
      <c r="H434" s="647"/>
      <c r="I434" s="595"/>
      <c r="J434" s="595"/>
      <c r="K434" s="595"/>
      <c r="L434" s="595"/>
      <c r="M434" s="337"/>
      <c r="N434" s="5"/>
      <c r="O434" s="335"/>
      <c r="P434" s="32"/>
      <c r="Q434" s="32"/>
      <c r="R434" s="32"/>
      <c r="S434" s="12"/>
      <c r="T434" s="12"/>
    </row>
    <row r="435" spans="1:256" s="10" customFormat="1" ht="18" customHeight="1" x14ac:dyDescent="0.35">
      <c r="A435" s="650"/>
      <c r="B435" s="651"/>
      <c r="C435" s="651"/>
      <c r="D435" s="652"/>
      <c r="E435" s="493"/>
      <c r="F435" s="622"/>
      <c r="G435" s="623"/>
      <c r="H435" s="624"/>
      <c r="I435" s="332"/>
      <c r="J435" s="333"/>
      <c r="K435" s="596"/>
      <c r="L435" s="596"/>
      <c r="M435" s="338"/>
      <c r="N435" s="429"/>
      <c r="O435" s="335"/>
      <c r="P435" s="32"/>
      <c r="Q435" s="32"/>
      <c r="R435" s="32"/>
      <c r="S435" s="12"/>
      <c r="T435" s="12"/>
    </row>
    <row r="436" spans="1:256" ht="24" customHeight="1" x14ac:dyDescent="0.35">
      <c r="A436" s="525"/>
      <c r="B436" s="526"/>
      <c r="C436" s="526"/>
      <c r="D436" s="527"/>
      <c r="E436" s="493"/>
      <c r="F436" s="540"/>
      <c r="G436" s="541"/>
      <c r="H436" s="542"/>
      <c r="I436" s="21"/>
      <c r="J436" s="21"/>
      <c r="K436" s="21"/>
      <c r="L436" s="21"/>
      <c r="M436" s="21"/>
      <c r="N436" s="21"/>
      <c r="O436" s="21"/>
      <c r="P436" s="21"/>
      <c r="Q436" s="5"/>
      <c r="R436" s="5"/>
      <c r="S436" s="4"/>
      <c r="T436" s="4"/>
    </row>
    <row r="437" spans="1:256" ht="24" customHeight="1" x14ac:dyDescent="0.35">
      <c r="A437" s="525"/>
      <c r="B437" s="526"/>
      <c r="C437" s="526"/>
      <c r="D437" s="527"/>
      <c r="E437" s="493"/>
      <c r="F437" s="540"/>
      <c r="G437" s="541"/>
      <c r="H437" s="542"/>
      <c r="I437" s="15"/>
      <c r="J437" s="15"/>
      <c r="K437" s="15"/>
      <c r="L437" s="15"/>
      <c r="M437" s="15"/>
      <c r="N437" s="15"/>
      <c r="O437" s="15"/>
      <c r="P437" s="21"/>
      <c r="Q437" s="5"/>
      <c r="R437" s="5"/>
      <c r="S437" s="4"/>
      <c r="T437" s="4"/>
    </row>
    <row r="438" spans="1:256" ht="24" customHeight="1" x14ac:dyDescent="0.35">
      <c r="A438" s="650"/>
      <c r="B438" s="651"/>
      <c r="C438" s="651"/>
      <c r="D438" s="652"/>
      <c r="E438" s="493"/>
      <c r="F438" s="647"/>
      <c r="G438" s="647"/>
      <c r="H438" s="647"/>
      <c r="I438" s="15"/>
      <c r="J438" s="15"/>
      <c r="K438" s="15"/>
      <c r="L438" s="15"/>
      <c r="M438" s="15"/>
      <c r="N438" s="15"/>
      <c r="O438" s="15"/>
      <c r="P438" s="21"/>
      <c r="Q438" s="5"/>
      <c r="R438" s="5"/>
      <c r="S438" s="4"/>
      <c r="T438" s="4"/>
    </row>
    <row r="439" spans="1:256" s="9" customFormat="1" ht="24" customHeight="1" x14ac:dyDescent="0.25">
      <c r="A439" s="549"/>
      <c r="B439" s="549"/>
      <c r="C439" s="549"/>
      <c r="D439" s="549"/>
      <c r="E439" s="549"/>
      <c r="F439" s="549"/>
      <c r="G439" s="549"/>
      <c r="H439" s="549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430"/>
      <c r="T439" s="430"/>
    </row>
    <row r="440" spans="1:256" s="9" customFormat="1" ht="24" customHeight="1" x14ac:dyDescent="0.35">
      <c r="A440" s="330" t="s">
        <v>288</v>
      </c>
      <c r="B440" s="331"/>
      <c r="C440" s="331"/>
      <c r="D440" s="331"/>
      <c r="E440" s="331"/>
      <c r="F440" s="4"/>
      <c r="G440" s="549"/>
      <c r="H440" s="549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430"/>
      <c r="T440" s="430"/>
    </row>
    <row r="441" spans="1:256" s="13" customFormat="1" ht="24" customHeight="1" x14ac:dyDescent="0.35">
      <c r="A441" s="323" t="s">
        <v>564</v>
      </c>
      <c r="B441" s="323"/>
      <c r="C441" s="323"/>
      <c r="D441" s="324"/>
      <c r="E441" s="287"/>
      <c r="F441" s="287"/>
      <c r="G441" s="287"/>
      <c r="H441" s="287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56" s="13" customFormat="1" ht="24" customHeight="1" x14ac:dyDescent="0.35">
      <c r="A442" s="531" t="s">
        <v>565</v>
      </c>
      <c r="B442" s="257"/>
      <c r="C442" s="738">
        <v>0.6</v>
      </c>
      <c r="D442" s="738"/>
      <c r="E442" s="257" t="s">
        <v>290</v>
      </c>
      <c r="F442" s="4"/>
      <c r="G442" s="4"/>
      <c r="H442" s="4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56" s="13" customFormat="1" ht="24" customHeight="1" x14ac:dyDescent="0.35">
      <c r="A443" s="595" t="s">
        <v>293</v>
      </c>
      <c r="B443" s="595"/>
      <c r="C443" s="595"/>
      <c r="D443" s="595"/>
      <c r="E443" s="337" t="s">
        <v>291</v>
      </c>
      <c r="F443" s="510" t="s">
        <v>368</v>
      </c>
      <c r="G443" s="737" t="s">
        <v>367</v>
      </c>
      <c r="H443" s="737"/>
      <c r="I443" s="332"/>
      <c r="J443" s="333"/>
      <c r="K443" s="594"/>
      <c r="L443" s="594"/>
      <c r="M443" s="333"/>
      <c r="N443" s="4"/>
      <c r="O443" s="4"/>
      <c r="P443" s="4"/>
      <c r="Q443" s="332"/>
      <c r="R443" s="333"/>
      <c r="S443" s="594"/>
      <c r="T443" s="594"/>
      <c r="U443" s="257"/>
      <c r="V443" s="4"/>
      <c r="W443" s="4"/>
      <c r="X443" s="4"/>
      <c r="Y443" s="531"/>
      <c r="Z443" s="257"/>
      <c r="AA443" s="759"/>
      <c r="AB443" s="759"/>
      <c r="AC443" s="257" t="s">
        <v>290</v>
      </c>
      <c r="AD443" s="4"/>
      <c r="AE443" s="4"/>
      <c r="AF443" s="4"/>
      <c r="AG443" s="531" t="s">
        <v>289</v>
      </c>
      <c r="AH443" s="257"/>
      <c r="AI443" s="759">
        <v>0.1</v>
      </c>
      <c r="AJ443" s="759"/>
      <c r="AK443" s="257" t="s">
        <v>290</v>
      </c>
      <c r="AL443" s="4"/>
      <c r="AM443" s="4"/>
      <c r="AN443" s="4"/>
      <c r="AO443" s="531" t="s">
        <v>289</v>
      </c>
      <c r="AP443" s="257"/>
      <c r="AQ443" s="759">
        <v>0.1</v>
      </c>
      <c r="AR443" s="759"/>
      <c r="AS443" s="257" t="s">
        <v>290</v>
      </c>
      <c r="AT443" s="4"/>
      <c r="AU443" s="4"/>
      <c r="AV443" s="4"/>
      <c r="AW443" s="531" t="s">
        <v>289</v>
      </c>
      <c r="AX443" s="257"/>
      <c r="AY443" s="759">
        <v>0.1</v>
      </c>
      <c r="AZ443" s="759"/>
      <c r="BA443" s="257" t="s">
        <v>290</v>
      </c>
      <c r="BB443" s="4"/>
      <c r="BC443" s="4"/>
      <c r="BD443" s="4"/>
      <c r="BE443" s="531" t="s">
        <v>289</v>
      </c>
      <c r="BF443" s="257"/>
      <c r="BG443" s="759">
        <v>0.1</v>
      </c>
      <c r="BH443" s="759"/>
      <c r="BI443" s="257" t="s">
        <v>290</v>
      </c>
      <c r="BJ443" s="4"/>
      <c r="BK443" s="4"/>
      <c r="BL443" s="4"/>
      <c r="BM443" s="531" t="s">
        <v>289</v>
      </c>
      <c r="BN443" s="257"/>
      <c r="BO443" s="759">
        <v>0.1</v>
      </c>
      <c r="BP443" s="759"/>
      <c r="BQ443" s="257" t="s">
        <v>290</v>
      </c>
      <c r="BR443" s="4"/>
      <c r="BS443" s="4"/>
      <c r="BT443" s="4"/>
      <c r="BU443" s="531" t="s">
        <v>289</v>
      </c>
      <c r="BV443" s="257"/>
      <c r="BW443" s="759">
        <v>0.1</v>
      </c>
      <c r="BX443" s="759"/>
      <c r="BY443" s="257" t="s">
        <v>290</v>
      </c>
      <c r="BZ443" s="4"/>
      <c r="CA443" s="4"/>
      <c r="CB443" s="4"/>
      <c r="CC443" s="531" t="s">
        <v>289</v>
      </c>
      <c r="CD443" s="257"/>
      <c r="CE443" s="759">
        <v>0.1</v>
      </c>
      <c r="CF443" s="759"/>
      <c r="CG443" s="257" t="s">
        <v>290</v>
      </c>
      <c r="CH443" s="4"/>
      <c r="CI443" s="4"/>
      <c r="CJ443" s="4"/>
      <c r="CK443" s="531" t="s">
        <v>289</v>
      </c>
      <c r="CL443" s="257"/>
      <c r="CM443" s="759">
        <v>0.1</v>
      </c>
      <c r="CN443" s="759"/>
      <c r="CO443" s="257" t="s">
        <v>290</v>
      </c>
      <c r="CP443" s="4"/>
      <c r="CQ443" s="4"/>
      <c r="CR443" s="4"/>
      <c r="CS443" s="531" t="s">
        <v>289</v>
      </c>
      <c r="CT443" s="257"/>
      <c r="CU443" s="759">
        <v>0.1</v>
      </c>
      <c r="CV443" s="759"/>
      <c r="CW443" s="257" t="s">
        <v>290</v>
      </c>
      <c r="CX443" s="4"/>
      <c r="CY443" s="4"/>
      <c r="CZ443" s="4"/>
      <c r="DA443" s="531" t="s">
        <v>289</v>
      </c>
      <c r="DB443" s="257"/>
      <c r="DC443" s="759">
        <v>0.1</v>
      </c>
      <c r="DD443" s="759"/>
      <c r="DE443" s="257" t="s">
        <v>290</v>
      </c>
      <c r="DF443" s="4"/>
      <c r="DG443" s="4"/>
      <c r="DH443" s="4"/>
      <c r="DI443" s="531" t="s">
        <v>289</v>
      </c>
      <c r="DJ443" s="257"/>
      <c r="DK443" s="759">
        <v>0.1</v>
      </c>
      <c r="DL443" s="759"/>
      <c r="DM443" s="257" t="s">
        <v>290</v>
      </c>
      <c r="DN443" s="4"/>
      <c r="DO443" s="4"/>
      <c r="DP443" s="4"/>
      <c r="DQ443" s="531" t="s">
        <v>289</v>
      </c>
      <c r="DR443" s="257"/>
      <c r="DS443" s="759">
        <v>0.1</v>
      </c>
      <c r="DT443" s="759"/>
      <c r="DU443" s="257" t="s">
        <v>290</v>
      </c>
      <c r="DV443" s="4"/>
      <c r="DW443" s="4"/>
      <c r="DX443" s="4"/>
      <c r="DY443" s="531" t="s">
        <v>289</v>
      </c>
      <c r="DZ443" s="257"/>
      <c r="EA443" s="759">
        <v>0.1</v>
      </c>
      <c r="EB443" s="759"/>
      <c r="EC443" s="257" t="s">
        <v>290</v>
      </c>
      <c r="ED443" s="4"/>
      <c r="EE443" s="4"/>
      <c r="EF443" s="4"/>
      <c r="EG443" s="531" t="s">
        <v>289</v>
      </c>
      <c r="EH443" s="257"/>
      <c r="EI443" s="759">
        <v>0.1</v>
      </c>
      <c r="EJ443" s="759"/>
      <c r="EK443" s="257" t="s">
        <v>290</v>
      </c>
      <c r="EL443" s="4"/>
      <c r="EM443" s="4"/>
      <c r="EN443" s="4"/>
      <c r="EO443" s="531" t="s">
        <v>289</v>
      </c>
      <c r="EP443" s="257"/>
      <c r="EQ443" s="759">
        <v>0.1</v>
      </c>
      <c r="ER443" s="759"/>
      <c r="ES443" s="257" t="s">
        <v>290</v>
      </c>
      <c r="ET443" s="4"/>
      <c r="EU443" s="4"/>
      <c r="EV443" s="4"/>
      <c r="EW443" s="531" t="s">
        <v>289</v>
      </c>
      <c r="EX443" s="257"/>
      <c r="EY443" s="759">
        <v>0.1</v>
      </c>
      <c r="EZ443" s="759"/>
      <c r="FA443" s="257" t="s">
        <v>290</v>
      </c>
      <c r="FB443" s="4"/>
      <c r="FC443" s="4"/>
      <c r="FD443" s="4"/>
      <c r="FE443" s="531" t="s">
        <v>289</v>
      </c>
      <c r="FF443" s="257"/>
      <c r="FG443" s="759">
        <v>0.1</v>
      </c>
      <c r="FH443" s="759"/>
      <c r="FI443" s="257" t="s">
        <v>290</v>
      </c>
      <c r="FJ443" s="4"/>
      <c r="FK443" s="4"/>
      <c r="FL443" s="4"/>
      <c r="FM443" s="531" t="s">
        <v>289</v>
      </c>
      <c r="FN443" s="257"/>
      <c r="FO443" s="759">
        <v>0.1</v>
      </c>
      <c r="FP443" s="759"/>
      <c r="FQ443" s="257" t="s">
        <v>290</v>
      </c>
      <c r="FR443" s="4"/>
      <c r="FS443" s="4"/>
      <c r="FT443" s="4"/>
      <c r="FU443" s="531" t="s">
        <v>289</v>
      </c>
      <c r="FV443" s="257"/>
      <c r="FW443" s="759">
        <v>0.1</v>
      </c>
      <c r="FX443" s="759"/>
      <c r="FY443" s="257" t="s">
        <v>290</v>
      </c>
      <c r="FZ443" s="4"/>
      <c r="GA443" s="4"/>
      <c r="GB443" s="4"/>
      <c r="GC443" s="531" t="s">
        <v>289</v>
      </c>
      <c r="GD443" s="257"/>
      <c r="GE443" s="759">
        <v>0.1</v>
      </c>
      <c r="GF443" s="759"/>
      <c r="GG443" s="257" t="s">
        <v>290</v>
      </c>
      <c r="GH443" s="4"/>
      <c r="GI443" s="4"/>
      <c r="GJ443" s="4"/>
      <c r="GK443" s="531" t="s">
        <v>289</v>
      </c>
      <c r="GL443" s="257"/>
      <c r="GM443" s="759">
        <v>0.1</v>
      </c>
      <c r="GN443" s="759"/>
      <c r="GO443" s="257" t="s">
        <v>290</v>
      </c>
      <c r="GP443" s="4"/>
      <c r="GQ443" s="4"/>
      <c r="GR443" s="4"/>
      <c r="GS443" s="531" t="s">
        <v>289</v>
      </c>
      <c r="GT443" s="257"/>
      <c r="GU443" s="759">
        <v>0.1</v>
      </c>
      <c r="GV443" s="759"/>
      <c r="GW443" s="257" t="s">
        <v>290</v>
      </c>
      <c r="GX443" s="4"/>
      <c r="GY443" s="4"/>
      <c r="GZ443" s="4"/>
      <c r="HA443" s="531" t="s">
        <v>289</v>
      </c>
      <c r="HB443" s="257"/>
      <c r="HC443" s="759">
        <v>0.1</v>
      </c>
      <c r="HD443" s="759"/>
      <c r="HE443" s="257" t="s">
        <v>290</v>
      </c>
      <c r="HF443" s="4"/>
      <c r="HG443" s="4"/>
      <c r="HH443" s="4"/>
      <c r="HI443" s="531" t="s">
        <v>289</v>
      </c>
      <c r="HJ443" s="257"/>
      <c r="HK443" s="759">
        <v>0.1</v>
      </c>
      <c r="HL443" s="759"/>
      <c r="HM443" s="257" t="s">
        <v>290</v>
      </c>
      <c r="HN443" s="4"/>
      <c r="HO443" s="4"/>
      <c r="HP443" s="4"/>
      <c r="HQ443" s="531" t="s">
        <v>289</v>
      </c>
      <c r="HR443" s="257"/>
      <c r="HS443" s="759">
        <v>0.1</v>
      </c>
      <c r="HT443" s="759"/>
      <c r="HU443" s="257" t="s">
        <v>290</v>
      </c>
      <c r="HV443" s="4"/>
      <c r="HW443" s="4"/>
      <c r="HX443" s="4"/>
      <c r="HY443" s="531" t="s">
        <v>289</v>
      </c>
      <c r="HZ443" s="257"/>
      <c r="IA443" s="759">
        <v>0.1</v>
      </c>
      <c r="IB443" s="759"/>
      <c r="IC443" s="257" t="s">
        <v>290</v>
      </c>
      <c r="ID443" s="4"/>
      <c r="IE443" s="4"/>
      <c r="IF443" s="4"/>
      <c r="IG443" s="531" t="s">
        <v>289</v>
      </c>
      <c r="IH443" s="257"/>
      <c r="II443" s="759">
        <v>0.1</v>
      </c>
      <c r="IJ443" s="759"/>
      <c r="IK443" s="257" t="s">
        <v>290</v>
      </c>
      <c r="IL443" s="4"/>
      <c r="IM443" s="4"/>
      <c r="IN443" s="4"/>
      <c r="IO443" s="531" t="s">
        <v>289</v>
      </c>
      <c r="IP443" s="257"/>
      <c r="IQ443" s="759">
        <v>0.1</v>
      </c>
      <c r="IR443" s="759"/>
      <c r="IS443" s="257" t="s">
        <v>290</v>
      </c>
      <c r="IT443" s="4"/>
      <c r="IU443" s="4"/>
      <c r="IV443" s="4"/>
    </row>
    <row r="444" spans="1:256" s="13" customFormat="1" ht="24" customHeight="1" x14ac:dyDescent="0.35">
      <c r="A444" s="332"/>
      <c r="B444" s="333"/>
      <c r="C444" s="594"/>
      <c r="D444" s="594"/>
      <c r="E444" s="339" t="s">
        <v>292</v>
      </c>
      <c r="F444" s="510" t="s">
        <v>368</v>
      </c>
      <c r="G444" s="737" t="s">
        <v>367</v>
      </c>
      <c r="H444" s="737"/>
      <c r="I444" s="595"/>
      <c r="J444" s="595"/>
      <c r="K444" s="595"/>
      <c r="L444" s="595"/>
      <c r="M444" s="337"/>
      <c r="N444" s="5"/>
      <c r="O444" s="335"/>
      <c r="P444" s="4"/>
      <c r="Q444" s="595"/>
      <c r="R444" s="595"/>
      <c r="S444" s="595"/>
      <c r="T444" s="595"/>
      <c r="U444" s="337"/>
      <c r="V444" s="336"/>
      <c r="W444" s="335"/>
      <c r="X444" s="4"/>
      <c r="Y444" s="595"/>
      <c r="Z444" s="595"/>
      <c r="AA444" s="595"/>
      <c r="AB444" s="595"/>
      <c r="AC444" s="337" t="s">
        <v>291</v>
      </c>
      <c r="AD444" s="336"/>
      <c r="AE444" s="335" t="s">
        <v>85</v>
      </c>
      <c r="AF444" s="4"/>
      <c r="AG444" s="595" t="s">
        <v>293</v>
      </c>
      <c r="AH444" s="595"/>
      <c r="AI444" s="595"/>
      <c r="AJ444" s="595"/>
      <c r="AK444" s="337" t="s">
        <v>291</v>
      </c>
      <c r="AL444" s="336"/>
      <c r="AM444" s="335" t="s">
        <v>85</v>
      </c>
      <c r="AN444" s="4"/>
      <c r="AO444" s="595" t="s">
        <v>293</v>
      </c>
      <c r="AP444" s="595"/>
      <c r="AQ444" s="595"/>
      <c r="AR444" s="595"/>
      <c r="AS444" s="337" t="s">
        <v>291</v>
      </c>
      <c r="AT444" s="336"/>
      <c r="AU444" s="335" t="s">
        <v>85</v>
      </c>
      <c r="AV444" s="4"/>
      <c r="AW444" s="595" t="s">
        <v>293</v>
      </c>
      <c r="AX444" s="595"/>
      <c r="AY444" s="595"/>
      <c r="AZ444" s="595"/>
      <c r="BA444" s="337" t="s">
        <v>291</v>
      </c>
      <c r="BB444" s="336"/>
      <c r="BC444" s="335" t="s">
        <v>85</v>
      </c>
      <c r="BD444" s="4"/>
      <c r="BE444" s="595" t="s">
        <v>293</v>
      </c>
      <c r="BF444" s="595"/>
      <c r="BG444" s="595"/>
      <c r="BH444" s="595"/>
      <c r="BI444" s="337" t="s">
        <v>291</v>
      </c>
      <c r="BJ444" s="336"/>
      <c r="BK444" s="335" t="s">
        <v>85</v>
      </c>
      <c r="BL444" s="4"/>
      <c r="BM444" s="595" t="s">
        <v>293</v>
      </c>
      <c r="BN444" s="595"/>
      <c r="BO444" s="595"/>
      <c r="BP444" s="595"/>
      <c r="BQ444" s="337" t="s">
        <v>291</v>
      </c>
      <c r="BR444" s="336"/>
      <c r="BS444" s="335" t="s">
        <v>85</v>
      </c>
      <c r="BT444" s="4"/>
      <c r="BU444" s="595" t="s">
        <v>293</v>
      </c>
      <c r="BV444" s="595"/>
      <c r="BW444" s="595"/>
      <c r="BX444" s="595"/>
      <c r="BY444" s="337" t="s">
        <v>291</v>
      </c>
      <c r="BZ444" s="336"/>
      <c r="CA444" s="335" t="s">
        <v>85</v>
      </c>
      <c r="CB444" s="4"/>
      <c r="CC444" s="595" t="s">
        <v>293</v>
      </c>
      <c r="CD444" s="595"/>
      <c r="CE444" s="595"/>
      <c r="CF444" s="595"/>
      <c r="CG444" s="337" t="s">
        <v>291</v>
      </c>
      <c r="CH444" s="336"/>
      <c r="CI444" s="335" t="s">
        <v>85</v>
      </c>
      <c r="CJ444" s="4"/>
      <c r="CK444" s="595" t="s">
        <v>293</v>
      </c>
      <c r="CL444" s="595"/>
      <c r="CM444" s="595"/>
      <c r="CN444" s="595"/>
      <c r="CO444" s="337" t="s">
        <v>291</v>
      </c>
      <c r="CP444" s="336"/>
      <c r="CQ444" s="335" t="s">
        <v>85</v>
      </c>
      <c r="CR444" s="4"/>
      <c r="CS444" s="595" t="s">
        <v>293</v>
      </c>
      <c r="CT444" s="595"/>
      <c r="CU444" s="595"/>
      <c r="CV444" s="595"/>
      <c r="CW444" s="337" t="s">
        <v>291</v>
      </c>
      <c r="CX444" s="336"/>
      <c r="CY444" s="335" t="s">
        <v>85</v>
      </c>
      <c r="CZ444" s="4"/>
      <c r="DA444" s="595" t="s">
        <v>293</v>
      </c>
      <c r="DB444" s="595"/>
      <c r="DC444" s="595"/>
      <c r="DD444" s="595"/>
      <c r="DE444" s="337" t="s">
        <v>291</v>
      </c>
      <c r="DF444" s="336"/>
      <c r="DG444" s="335" t="s">
        <v>85</v>
      </c>
      <c r="DH444" s="4"/>
      <c r="DI444" s="595" t="s">
        <v>293</v>
      </c>
      <c r="DJ444" s="595"/>
      <c r="DK444" s="595"/>
      <c r="DL444" s="595"/>
      <c r="DM444" s="337" t="s">
        <v>291</v>
      </c>
      <c r="DN444" s="336"/>
      <c r="DO444" s="335" t="s">
        <v>85</v>
      </c>
      <c r="DP444" s="4"/>
      <c r="DQ444" s="595" t="s">
        <v>293</v>
      </c>
      <c r="DR444" s="595"/>
      <c r="DS444" s="595"/>
      <c r="DT444" s="595"/>
      <c r="DU444" s="337" t="s">
        <v>291</v>
      </c>
      <c r="DV444" s="336"/>
      <c r="DW444" s="335" t="s">
        <v>85</v>
      </c>
      <c r="DX444" s="4"/>
      <c r="DY444" s="595" t="s">
        <v>293</v>
      </c>
      <c r="DZ444" s="595"/>
      <c r="EA444" s="595"/>
      <c r="EB444" s="595"/>
      <c r="EC444" s="337" t="s">
        <v>291</v>
      </c>
      <c r="ED444" s="336"/>
      <c r="EE444" s="335" t="s">
        <v>85</v>
      </c>
      <c r="EF444" s="4"/>
      <c r="EG444" s="595" t="s">
        <v>293</v>
      </c>
      <c r="EH444" s="595"/>
      <c r="EI444" s="595"/>
      <c r="EJ444" s="595"/>
      <c r="EK444" s="337" t="s">
        <v>291</v>
      </c>
      <c r="EL444" s="336"/>
      <c r="EM444" s="335" t="s">
        <v>85</v>
      </c>
      <c r="EN444" s="4"/>
      <c r="EO444" s="595" t="s">
        <v>293</v>
      </c>
      <c r="EP444" s="595"/>
      <c r="EQ444" s="595"/>
      <c r="ER444" s="595"/>
      <c r="ES444" s="337" t="s">
        <v>291</v>
      </c>
      <c r="ET444" s="336"/>
      <c r="EU444" s="335" t="s">
        <v>85</v>
      </c>
      <c r="EV444" s="4"/>
      <c r="EW444" s="595" t="s">
        <v>293</v>
      </c>
      <c r="EX444" s="595"/>
      <c r="EY444" s="595"/>
      <c r="EZ444" s="595"/>
      <c r="FA444" s="337" t="s">
        <v>291</v>
      </c>
      <c r="FB444" s="336"/>
      <c r="FC444" s="335" t="s">
        <v>85</v>
      </c>
      <c r="FD444" s="4"/>
      <c r="FE444" s="595" t="s">
        <v>293</v>
      </c>
      <c r="FF444" s="595"/>
      <c r="FG444" s="595"/>
      <c r="FH444" s="595"/>
      <c r="FI444" s="337" t="s">
        <v>291</v>
      </c>
      <c r="FJ444" s="336"/>
      <c r="FK444" s="335" t="s">
        <v>85</v>
      </c>
      <c r="FL444" s="4"/>
      <c r="FM444" s="595" t="s">
        <v>293</v>
      </c>
      <c r="FN444" s="595"/>
      <c r="FO444" s="595"/>
      <c r="FP444" s="595"/>
      <c r="FQ444" s="337" t="s">
        <v>291</v>
      </c>
      <c r="FR444" s="336"/>
      <c r="FS444" s="335" t="s">
        <v>85</v>
      </c>
      <c r="FT444" s="4"/>
      <c r="FU444" s="595" t="s">
        <v>293</v>
      </c>
      <c r="FV444" s="595"/>
      <c r="FW444" s="595"/>
      <c r="FX444" s="595"/>
      <c r="FY444" s="337" t="s">
        <v>291</v>
      </c>
      <c r="FZ444" s="336"/>
      <c r="GA444" s="335" t="s">
        <v>85</v>
      </c>
      <c r="GB444" s="4"/>
      <c r="GC444" s="595" t="s">
        <v>293</v>
      </c>
      <c r="GD444" s="595"/>
      <c r="GE444" s="595"/>
      <c r="GF444" s="595"/>
      <c r="GG444" s="337" t="s">
        <v>291</v>
      </c>
      <c r="GH444" s="336"/>
      <c r="GI444" s="335" t="s">
        <v>85</v>
      </c>
      <c r="GJ444" s="4"/>
      <c r="GK444" s="595" t="s">
        <v>293</v>
      </c>
      <c r="GL444" s="595"/>
      <c r="GM444" s="595"/>
      <c r="GN444" s="595"/>
      <c r="GO444" s="337" t="s">
        <v>291</v>
      </c>
      <c r="GP444" s="336"/>
      <c r="GQ444" s="335" t="s">
        <v>85</v>
      </c>
      <c r="GR444" s="4"/>
      <c r="GS444" s="595" t="s">
        <v>293</v>
      </c>
      <c r="GT444" s="595"/>
      <c r="GU444" s="595"/>
      <c r="GV444" s="595"/>
      <c r="GW444" s="337" t="s">
        <v>291</v>
      </c>
      <c r="GX444" s="336"/>
      <c r="GY444" s="335" t="s">
        <v>85</v>
      </c>
      <c r="GZ444" s="4"/>
      <c r="HA444" s="595" t="s">
        <v>293</v>
      </c>
      <c r="HB444" s="595"/>
      <c r="HC444" s="595"/>
      <c r="HD444" s="595"/>
      <c r="HE444" s="337" t="s">
        <v>291</v>
      </c>
      <c r="HF444" s="336"/>
      <c r="HG444" s="335" t="s">
        <v>85</v>
      </c>
      <c r="HH444" s="4"/>
      <c r="HI444" s="595" t="s">
        <v>293</v>
      </c>
      <c r="HJ444" s="595"/>
      <c r="HK444" s="595"/>
      <c r="HL444" s="595"/>
      <c r="HM444" s="337" t="s">
        <v>291</v>
      </c>
      <c r="HN444" s="336"/>
      <c r="HO444" s="335" t="s">
        <v>85</v>
      </c>
      <c r="HP444" s="4"/>
      <c r="HQ444" s="595" t="s">
        <v>293</v>
      </c>
      <c r="HR444" s="595"/>
      <c r="HS444" s="595"/>
      <c r="HT444" s="595"/>
      <c r="HU444" s="337" t="s">
        <v>291</v>
      </c>
      <c r="HV444" s="336"/>
      <c r="HW444" s="335" t="s">
        <v>85</v>
      </c>
      <c r="HX444" s="4"/>
      <c r="HY444" s="595" t="s">
        <v>293</v>
      </c>
      <c r="HZ444" s="595"/>
      <c r="IA444" s="595"/>
      <c r="IB444" s="595"/>
      <c r="IC444" s="337" t="s">
        <v>291</v>
      </c>
      <c r="ID444" s="336"/>
      <c r="IE444" s="335" t="s">
        <v>85</v>
      </c>
      <c r="IF444" s="4"/>
      <c r="IG444" s="595" t="s">
        <v>293</v>
      </c>
      <c r="IH444" s="595"/>
      <c r="II444" s="595"/>
      <c r="IJ444" s="595"/>
      <c r="IK444" s="337" t="s">
        <v>291</v>
      </c>
      <c r="IL444" s="336"/>
      <c r="IM444" s="335" t="s">
        <v>85</v>
      </c>
      <c r="IN444" s="4"/>
      <c r="IO444" s="595" t="s">
        <v>293</v>
      </c>
      <c r="IP444" s="595"/>
      <c r="IQ444" s="595"/>
      <c r="IR444" s="595"/>
      <c r="IS444" s="337" t="s">
        <v>291</v>
      </c>
      <c r="IT444" s="336"/>
      <c r="IU444" s="335" t="s">
        <v>85</v>
      </c>
      <c r="IV444" s="4"/>
    </row>
    <row r="445" spans="1:256" s="13" customFormat="1" ht="24" customHeight="1" x14ac:dyDescent="0.35">
      <c r="A445" s="341"/>
      <c r="B445" s="342"/>
      <c r="C445" s="530"/>
      <c r="D445" s="530"/>
      <c r="E445" s="339"/>
      <c r="F445" s="343"/>
      <c r="G445" s="119"/>
      <c r="H445" s="213"/>
      <c r="I445" s="332"/>
      <c r="J445" s="333"/>
      <c r="K445" s="596"/>
      <c r="L445" s="596"/>
      <c r="M445" s="338"/>
      <c r="N445" s="429"/>
      <c r="O445" s="335"/>
      <c r="P445" s="203"/>
      <c r="Q445" s="332"/>
      <c r="R445" s="333"/>
      <c r="S445" s="596"/>
      <c r="T445" s="596"/>
      <c r="U445" s="338"/>
      <c r="V445" s="334"/>
      <c r="W445" s="335"/>
      <c r="X445" s="203"/>
      <c r="Y445" s="332"/>
      <c r="Z445" s="333"/>
      <c r="AA445" s="596"/>
      <c r="AB445" s="596"/>
      <c r="AC445" s="338" t="s">
        <v>292</v>
      </c>
      <c r="AD445" s="334"/>
      <c r="AE445" s="335" t="s">
        <v>85</v>
      </c>
      <c r="AF445" s="203"/>
      <c r="AG445" s="332"/>
      <c r="AH445" s="333"/>
      <c r="AI445" s="596"/>
      <c r="AJ445" s="596"/>
      <c r="AK445" s="338" t="s">
        <v>292</v>
      </c>
      <c r="AL445" s="334"/>
      <c r="AM445" s="335" t="s">
        <v>85</v>
      </c>
      <c r="AN445" s="203"/>
      <c r="AO445" s="332"/>
      <c r="AP445" s="333"/>
      <c r="AQ445" s="596"/>
      <c r="AR445" s="596"/>
      <c r="AS445" s="338" t="s">
        <v>292</v>
      </c>
      <c r="AT445" s="334"/>
      <c r="AU445" s="335" t="s">
        <v>85</v>
      </c>
      <c r="AV445" s="203"/>
      <c r="AW445" s="332"/>
      <c r="AX445" s="333"/>
      <c r="AY445" s="596"/>
      <c r="AZ445" s="596"/>
      <c r="BA445" s="338" t="s">
        <v>292</v>
      </c>
      <c r="BB445" s="334"/>
      <c r="BC445" s="335" t="s">
        <v>85</v>
      </c>
      <c r="BD445" s="203"/>
      <c r="BE445" s="332"/>
      <c r="BF445" s="333"/>
      <c r="BG445" s="596"/>
      <c r="BH445" s="596"/>
      <c r="BI445" s="338" t="s">
        <v>292</v>
      </c>
      <c r="BJ445" s="334"/>
      <c r="BK445" s="335" t="s">
        <v>85</v>
      </c>
      <c r="BL445" s="203"/>
      <c r="BM445" s="332"/>
      <c r="BN445" s="333"/>
      <c r="BO445" s="596"/>
      <c r="BP445" s="596"/>
      <c r="BQ445" s="338" t="s">
        <v>292</v>
      </c>
      <c r="BR445" s="334"/>
      <c r="BS445" s="335" t="s">
        <v>85</v>
      </c>
      <c r="BT445" s="203"/>
      <c r="BU445" s="332"/>
      <c r="BV445" s="333"/>
      <c r="BW445" s="596"/>
      <c r="BX445" s="596"/>
      <c r="BY445" s="338" t="s">
        <v>292</v>
      </c>
      <c r="BZ445" s="334"/>
      <c r="CA445" s="335" t="s">
        <v>85</v>
      </c>
      <c r="CB445" s="203"/>
      <c r="CC445" s="332"/>
      <c r="CD445" s="333"/>
      <c r="CE445" s="596"/>
      <c r="CF445" s="596"/>
      <c r="CG445" s="338" t="s">
        <v>292</v>
      </c>
      <c r="CH445" s="334"/>
      <c r="CI445" s="335" t="s">
        <v>85</v>
      </c>
      <c r="CJ445" s="203"/>
      <c r="CK445" s="332"/>
      <c r="CL445" s="333"/>
      <c r="CM445" s="596"/>
      <c r="CN445" s="596"/>
      <c r="CO445" s="338" t="s">
        <v>292</v>
      </c>
      <c r="CP445" s="334"/>
      <c r="CQ445" s="335" t="s">
        <v>85</v>
      </c>
      <c r="CR445" s="203"/>
      <c r="CS445" s="332"/>
      <c r="CT445" s="333"/>
      <c r="CU445" s="596"/>
      <c r="CV445" s="596"/>
      <c r="CW445" s="338" t="s">
        <v>292</v>
      </c>
      <c r="CX445" s="334"/>
      <c r="CY445" s="335" t="s">
        <v>85</v>
      </c>
      <c r="CZ445" s="203"/>
      <c r="DA445" s="332"/>
      <c r="DB445" s="333"/>
      <c r="DC445" s="596"/>
      <c r="DD445" s="596"/>
      <c r="DE445" s="338" t="s">
        <v>292</v>
      </c>
      <c r="DF445" s="334"/>
      <c r="DG445" s="335" t="s">
        <v>85</v>
      </c>
      <c r="DH445" s="203"/>
      <c r="DI445" s="332"/>
      <c r="DJ445" s="333"/>
      <c r="DK445" s="596"/>
      <c r="DL445" s="596"/>
      <c r="DM445" s="338" t="s">
        <v>292</v>
      </c>
      <c r="DN445" s="334"/>
      <c r="DO445" s="335" t="s">
        <v>85</v>
      </c>
      <c r="DP445" s="203"/>
      <c r="DQ445" s="332"/>
      <c r="DR445" s="333"/>
      <c r="DS445" s="596"/>
      <c r="DT445" s="596"/>
      <c r="DU445" s="338" t="s">
        <v>292</v>
      </c>
      <c r="DV445" s="334"/>
      <c r="DW445" s="335" t="s">
        <v>85</v>
      </c>
      <c r="DX445" s="203"/>
      <c r="DY445" s="332"/>
      <c r="DZ445" s="333"/>
      <c r="EA445" s="596"/>
      <c r="EB445" s="596"/>
      <c r="EC445" s="338" t="s">
        <v>292</v>
      </c>
      <c r="ED445" s="334"/>
      <c r="EE445" s="335" t="s">
        <v>85</v>
      </c>
      <c r="EF445" s="203"/>
      <c r="EG445" s="332"/>
      <c r="EH445" s="333"/>
      <c r="EI445" s="596"/>
      <c r="EJ445" s="596"/>
      <c r="EK445" s="338" t="s">
        <v>292</v>
      </c>
      <c r="EL445" s="334"/>
      <c r="EM445" s="335" t="s">
        <v>85</v>
      </c>
      <c r="EN445" s="203"/>
      <c r="EO445" s="332"/>
      <c r="EP445" s="333"/>
      <c r="EQ445" s="596"/>
      <c r="ER445" s="596"/>
      <c r="ES445" s="338" t="s">
        <v>292</v>
      </c>
      <c r="ET445" s="334"/>
      <c r="EU445" s="335" t="s">
        <v>85</v>
      </c>
      <c r="EV445" s="203"/>
      <c r="EW445" s="332"/>
      <c r="EX445" s="333"/>
      <c r="EY445" s="596"/>
      <c r="EZ445" s="596"/>
      <c r="FA445" s="338" t="s">
        <v>292</v>
      </c>
      <c r="FB445" s="334"/>
      <c r="FC445" s="335" t="s">
        <v>85</v>
      </c>
      <c r="FD445" s="203"/>
      <c r="FE445" s="332"/>
      <c r="FF445" s="333"/>
      <c r="FG445" s="596"/>
      <c r="FH445" s="596"/>
      <c r="FI445" s="338" t="s">
        <v>292</v>
      </c>
      <c r="FJ445" s="334"/>
      <c r="FK445" s="335" t="s">
        <v>85</v>
      </c>
      <c r="FL445" s="203"/>
      <c r="FM445" s="332"/>
      <c r="FN445" s="333"/>
      <c r="FO445" s="596"/>
      <c r="FP445" s="596"/>
      <c r="FQ445" s="338" t="s">
        <v>292</v>
      </c>
      <c r="FR445" s="334"/>
      <c r="FS445" s="335" t="s">
        <v>85</v>
      </c>
      <c r="FT445" s="203"/>
      <c r="FU445" s="332"/>
      <c r="FV445" s="333"/>
      <c r="FW445" s="596"/>
      <c r="FX445" s="596"/>
      <c r="FY445" s="338" t="s">
        <v>292</v>
      </c>
      <c r="FZ445" s="334"/>
      <c r="GA445" s="335" t="s">
        <v>85</v>
      </c>
      <c r="GB445" s="203"/>
      <c r="GC445" s="332"/>
      <c r="GD445" s="333"/>
      <c r="GE445" s="596"/>
      <c r="GF445" s="596"/>
      <c r="GG445" s="338" t="s">
        <v>292</v>
      </c>
      <c r="GH445" s="334"/>
      <c r="GI445" s="335" t="s">
        <v>85</v>
      </c>
      <c r="GJ445" s="203"/>
      <c r="GK445" s="332"/>
      <c r="GL445" s="333"/>
      <c r="GM445" s="596"/>
      <c r="GN445" s="596"/>
      <c r="GO445" s="338" t="s">
        <v>292</v>
      </c>
      <c r="GP445" s="334"/>
      <c r="GQ445" s="335" t="s">
        <v>85</v>
      </c>
      <c r="GR445" s="203"/>
      <c r="GS445" s="332"/>
      <c r="GT445" s="333"/>
      <c r="GU445" s="596"/>
      <c r="GV445" s="596"/>
      <c r="GW445" s="338" t="s">
        <v>292</v>
      </c>
      <c r="GX445" s="334"/>
      <c r="GY445" s="335" t="s">
        <v>85</v>
      </c>
      <c r="GZ445" s="203"/>
      <c r="HA445" s="332"/>
      <c r="HB445" s="333"/>
      <c r="HC445" s="596"/>
      <c r="HD445" s="596"/>
      <c r="HE445" s="338" t="s">
        <v>292</v>
      </c>
      <c r="HF445" s="334"/>
      <c r="HG445" s="335" t="s">
        <v>85</v>
      </c>
      <c r="HH445" s="203"/>
      <c r="HI445" s="332"/>
      <c r="HJ445" s="333"/>
      <c r="HK445" s="596"/>
      <c r="HL445" s="596"/>
      <c r="HM445" s="338" t="s">
        <v>292</v>
      </c>
      <c r="HN445" s="334"/>
      <c r="HO445" s="335" t="s">
        <v>85</v>
      </c>
      <c r="HP445" s="203"/>
      <c r="HQ445" s="332"/>
      <c r="HR445" s="333"/>
      <c r="HS445" s="596"/>
      <c r="HT445" s="596"/>
      <c r="HU445" s="338" t="s">
        <v>292</v>
      </c>
      <c r="HV445" s="334"/>
      <c r="HW445" s="335" t="s">
        <v>85</v>
      </c>
      <c r="HX445" s="203"/>
      <c r="HY445" s="332"/>
      <c r="HZ445" s="333"/>
      <c r="IA445" s="596"/>
      <c r="IB445" s="596"/>
      <c r="IC445" s="338" t="s">
        <v>292</v>
      </c>
      <c r="ID445" s="334"/>
      <c r="IE445" s="335" t="s">
        <v>85</v>
      </c>
      <c r="IF445" s="203"/>
      <c r="IG445" s="332"/>
      <c r="IH445" s="333"/>
      <c r="II445" s="596"/>
      <c r="IJ445" s="596"/>
      <c r="IK445" s="338" t="s">
        <v>292</v>
      </c>
      <c r="IL445" s="334"/>
      <c r="IM445" s="335" t="s">
        <v>85</v>
      </c>
      <c r="IN445" s="203"/>
      <c r="IO445" s="332"/>
      <c r="IP445" s="333"/>
      <c r="IQ445" s="596"/>
      <c r="IR445" s="596"/>
      <c r="IS445" s="338" t="s">
        <v>292</v>
      </c>
      <c r="IT445" s="334"/>
      <c r="IU445" s="335" t="s">
        <v>85</v>
      </c>
      <c r="IV445" s="203"/>
    </row>
    <row r="446" spans="1:256" s="13" customFormat="1" ht="18.600000000000001" customHeight="1" x14ac:dyDescent="0.35">
      <c r="A446" s="571" t="s">
        <v>149</v>
      </c>
      <c r="B446" s="571"/>
      <c r="C446" s="571"/>
      <c r="D446" s="571"/>
      <c r="E446" s="571" t="s">
        <v>161</v>
      </c>
      <c r="F446" s="571"/>
      <c r="G446" s="572" t="s">
        <v>160</v>
      </c>
      <c r="H446" s="572"/>
      <c r="I446" s="332"/>
      <c r="J446" s="333"/>
      <c r="K446" s="530"/>
      <c r="L446" s="530"/>
      <c r="M446" s="339"/>
      <c r="N446" s="343"/>
      <c r="O446" s="335"/>
      <c r="P446" s="203"/>
      <c r="Q446" s="332"/>
      <c r="R446" s="333"/>
      <c r="S446" s="530"/>
      <c r="T446" s="530"/>
      <c r="U446" s="339"/>
      <c r="V446" s="340"/>
      <c r="W446" s="335"/>
      <c r="X446" s="203"/>
      <c r="Y446" s="332"/>
      <c r="Z446" s="333"/>
      <c r="AA446" s="530"/>
      <c r="AB446" s="530"/>
      <c r="AC446" s="339"/>
      <c r="AD446" s="340"/>
      <c r="AE446" s="335"/>
      <c r="AF446" s="203"/>
      <c r="AG446" s="332"/>
      <c r="AH446" s="333"/>
      <c r="AI446" s="530"/>
      <c r="AJ446" s="530"/>
      <c r="AK446" s="339"/>
      <c r="AL446" s="340"/>
      <c r="AM446" s="335"/>
      <c r="AN446" s="203"/>
      <c r="AO446" s="332"/>
      <c r="AP446" s="333"/>
      <c r="AQ446" s="530"/>
      <c r="AR446" s="530"/>
      <c r="AS446" s="339"/>
      <c r="AT446" s="340"/>
      <c r="AU446" s="335"/>
      <c r="AV446" s="203"/>
      <c r="AW446" s="332"/>
      <c r="AX446" s="333"/>
      <c r="AY446" s="530"/>
      <c r="AZ446" s="530"/>
      <c r="BA446" s="339"/>
      <c r="BB446" s="340"/>
      <c r="BC446" s="335"/>
      <c r="BD446" s="203"/>
      <c r="BE446" s="332"/>
      <c r="BF446" s="333"/>
      <c r="BG446" s="530"/>
      <c r="BH446" s="530"/>
      <c r="BI446" s="339"/>
      <c r="BJ446" s="340"/>
      <c r="BK446" s="335"/>
      <c r="BL446" s="203"/>
      <c r="BM446" s="332"/>
      <c r="BN446" s="333"/>
      <c r="BO446" s="530"/>
      <c r="BP446" s="530"/>
      <c r="BQ446" s="339"/>
      <c r="BR446" s="340"/>
      <c r="BS446" s="335"/>
      <c r="BT446" s="203"/>
      <c r="BU446" s="332"/>
      <c r="BV446" s="333"/>
      <c r="BW446" s="530"/>
      <c r="BX446" s="530"/>
      <c r="BY446" s="339"/>
      <c r="BZ446" s="340"/>
      <c r="CA446" s="335"/>
      <c r="CB446" s="203"/>
      <c r="CC446" s="332"/>
      <c r="CD446" s="333"/>
      <c r="CE446" s="530"/>
      <c r="CF446" s="530"/>
      <c r="CG446" s="339"/>
      <c r="CH446" s="340"/>
      <c r="CI446" s="335"/>
      <c r="CJ446" s="203"/>
      <c r="CK446" s="332"/>
      <c r="CL446" s="333"/>
      <c r="CM446" s="530"/>
      <c r="CN446" s="530"/>
      <c r="CO446" s="339"/>
      <c r="CP446" s="340"/>
      <c r="CQ446" s="335"/>
      <c r="CR446" s="203"/>
      <c r="CS446" s="332"/>
      <c r="CT446" s="333"/>
      <c r="CU446" s="530"/>
      <c r="CV446" s="530"/>
      <c r="CW446" s="339"/>
      <c r="CX446" s="340"/>
      <c r="CY446" s="335"/>
      <c r="CZ446" s="203"/>
      <c r="DA446" s="332"/>
      <c r="DB446" s="333"/>
      <c r="DC446" s="530"/>
      <c r="DD446" s="530"/>
      <c r="DE446" s="339"/>
      <c r="DF446" s="340"/>
      <c r="DG446" s="335"/>
      <c r="DH446" s="203"/>
      <c r="DI446" s="332"/>
      <c r="DJ446" s="333"/>
      <c r="DK446" s="530"/>
      <c r="DL446" s="530"/>
      <c r="DM446" s="339"/>
      <c r="DN446" s="340"/>
      <c r="DO446" s="335"/>
      <c r="DP446" s="203"/>
      <c r="DQ446" s="332"/>
      <c r="DR446" s="333"/>
      <c r="DS446" s="530"/>
      <c r="DT446" s="530"/>
      <c r="DU446" s="339"/>
      <c r="DV446" s="340"/>
      <c r="DW446" s="335"/>
      <c r="DX446" s="203"/>
      <c r="DY446" s="332"/>
      <c r="DZ446" s="333"/>
      <c r="EA446" s="530"/>
      <c r="EB446" s="530"/>
      <c r="EC446" s="339"/>
      <c r="ED446" s="340"/>
      <c r="EE446" s="335"/>
      <c r="EF446" s="203"/>
      <c r="EG446" s="332"/>
      <c r="EH446" s="333"/>
      <c r="EI446" s="530"/>
      <c r="EJ446" s="530"/>
      <c r="EK446" s="339"/>
      <c r="EL446" s="340"/>
      <c r="EM446" s="335"/>
      <c r="EN446" s="203"/>
      <c r="EO446" s="332"/>
      <c r="EP446" s="333"/>
      <c r="EQ446" s="530"/>
      <c r="ER446" s="530"/>
      <c r="ES446" s="339"/>
      <c r="ET446" s="340"/>
      <c r="EU446" s="335"/>
      <c r="EV446" s="203"/>
      <c r="EW446" s="332"/>
      <c r="EX446" s="333"/>
      <c r="EY446" s="530"/>
      <c r="EZ446" s="530"/>
      <c r="FA446" s="339"/>
      <c r="FB446" s="340"/>
      <c r="FC446" s="335"/>
      <c r="FD446" s="203"/>
      <c r="FE446" s="332"/>
      <c r="FF446" s="333"/>
      <c r="FG446" s="530"/>
      <c r="FH446" s="530"/>
      <c r="FI446" s="339"/>
      <c r="FJ446" s="340"/>
      <c r="FK446" s="335"/>
      <c r="FL446" s="203"/>
      <c r="FM446" s="332"/>
      <c r="FN446" s="333"/>
      <c r="FO446" s="530"/>
      <c r="FP446" s="530"/>
      <c r="FQ446" s="339"/>
      <c r="FR446" s="340"/>
      <c r="FS446" s="335"/>
      <c r="FT446" s="203"/>
      <c r="FU446" s="332"/>
      <c r="FV446" s="333"/>
      <c r="FW446" s="530"/>
      <c r="FX446" s="530"/>
      <c r="FY446" s="339"/>
      <c r="FZ446" s="340"/>
      <c r="GA446" s="335"/>
      <c r="GB446" s="203"/>
      <c r="GC446" s="332"/>
      <c r="GD446" s="333"/>
      <c r="GE446" s="530"/>
      <c r="GF446" s="530"/>
      <c r="GG446" s="339"/>
      <c r="GH446" s="340"/>
      <c r="GI446" s="335"/>
      <c r="GJ446" s="203"/>
      <c r="GK446" s="332"/>
      <c r="GL446" s="333"/>
      <c r="GM446" s="530"/>
      <c r="GN446" s="530"/>
      <c r="GO446" s="339"/>
      <c r="GP446" s="340"/>
      <c r="GQ446" s="335"/>
      <c r="GR446" s="203"/>
      <c r="GS446" s="332"/>
      <c r="GT446" s="333"/>
      <c r="GU446" s="530"/>
      <c r="GV446" s="530"/>
      <c r="GW446" s="339"/>
      <c r="GX446" s="340"/>
      <c r="GY446" s="335"/>
      <c r="GZ446" s="203"/>
      <c r="HA446" s="332"/>
      <c r="HB446" s="333"/>
      <c r="HC446" s="530"/>
      <c r="HD446" s="530"/>
      <c r="HE446" s="339"/>
      <c r="HF446" s="340"/>
      <c r="HG446" s="335"/>
      <c r="HH446" s="203"/>
      <c r="HI446" s="332"/>
      <c r="HJ446" s="333"/>
      <c r="HK446" s="530"/>
      <c r="HL446" s="530"/>
      <c r="HM446" s="339"/>
      <c r="HN446" s="340"/>
      <c r="HO446" s="335"/>
      <c r="HP446" s="203"/>
      <c r="HQ446" s="332"/>
      <c r="HR446" s="333"/>
      <c r="HS446" s="530"/>
      <c r="HT446" s="530"/>
      <c r="HU446" s="339"/>
      <c r="HV446" s="340"/>
      <c r="HW446" s="335"/>
      <c r="HX446" s="203"/>
      <c r="HY446" s="332"/>
      <c r="HZ446" s="333"/>
      <c r="IA446" s="530"/>
      <c r="IB446" s="530"/>
      <c r="IC446" s="339"/>
      <c r="ID446" s="340"/>
      <c r="IE446" s="335"/>
      <c r="IF446" s="203"/>
      <c r="IG446" s="332"/>
      <c r="IH446" s="333"/>
      <c r="II446" s="530"/>
      <c r="IJ446" s="530"/>
      <c r="IK446" s="339"/>
      <c r="IL446" s="340"/>
      <c r="IM446" s="335"/>
      <c r="IN446" s="203"/>
      <c r="IO446" s="332"/>
      <c r="IP446" s="333"/>
      <c r="IQ446" s="530"/>
      <c r="IR446" s="530"/>
      <c r="IS446" s="339"/>
      <c r="IT446" s="340"/>
      <c r="IU446" s="335"/>
      <c r="IV446" s="203"/>
    </row>
    <row r="447" spans="1:256" s="13" customFormat="1" ht="24" customHeight="1" x14ac:dyDescent="0.25">
      <c r="A447" s="573"/>
      <c r="B447" s="574"/>
      <c r="C447" s="574"/>
      <c r="D447" s="575"/>
      <c r="E447" s="576"/>
      <c r="F447" s="577"/>
      <c r="G447" s="621"/>
      <c r="H447" s="621"/>
    </row>
    <row r="448" spans="1:256" ht="24" customHeight="1" x14ac:dyDescent="0.35">
      <c r="A448" s="534"/>
      <c r="B448" s="537"/>
      <c r="C448" s="537"/>
      <c r="D448" s="535"/>
      <c r="E448" s="538"/>
      <c r="F448" s="539"/>
      <c r="G448" s="538"/>
      <c r="H448" s="539"/>
    </row>
    <row r="449" spans="1:18" ht="22.5" customHeight="1" x14ac:dyDescent="0.35">
      <c r="A449" s="534"/>
      <c r="B449" s="537"/>
      <c r="C449" s="537"/>
      <c r="D449" s="535"/>
      <c r="E449" s="573"/>
      <c r="F449" s="575"/>
      <c r="G449" s="573"/>
      <c r="H449" s="575"/>
    </row>
    <row r="450" spans="1:18" s="536" customFormat="1" ht="22.5" customHeight="1" x14ac:dyDescent="0.35">
      <c r="A450" s="573"/>
      <c r="B450" s="574"/>
      <c r="C450" s="574"/>
      <c r="D450" s="575"/>
      <c r="E450" s="576"/>
      <c r="F450" s="577"/>
      <c r="G450" s="621"/>
      <c r="H450" s="621"/>
      <c r="I450" s="20"/>
      <c r="J450" s="20"/>
      <c r="K450" s="20"/>
      <c r="L450" s="20"/>
      <c r="M450" s="20"/>
      <c r="N450" s="20"/>
      <c r="O450" s="20"/>
      <c r="P450" s="20"/>
    </row>
    <row r="451" spans="1:18" ht="22.5" customHeight="1" x14ac:dyDescent="0.35">
      <c r="F451" s="325"/>
      <c r="G451" s="326"/>
      <c r="H451" s="327"/>
    </row>
    <row r="452" spans="1:18" s="13" customFormat="1" ht="24" customHeight="1" x14ac:dyDescent="0.35">
      <c r="A452" s="328"/>
      <c r="B452" s="329"/>
      <c r="C452" s="328"/>
      <c r="D452" s="329"/>
      <c r="E452" s="329"/>
      <c r="F452" s="329"/>
      <c r="G452" s="329"/>
      <c r="H452" s="329"/>
      <c r="K452" s="20"/>
      <c r="L452" s="22"/>
      <c r="M452" s="22"/>
    </row>
    <row r="453" spans="1:18" x14ac:dyDescent="0.35">
      <c r="A453" s="549"/>
      <c r="B453" s="549"/>
      <c r="C453" s="549"/>
      <c r="D453" s="549"/>
      <c r="E453" s="549"/>
      <c r="F453" s="549"/>
      <c r="G453" s="549"/>
      <c r="H453" s="549"/>
      <c r="J453" s="33"/>
      <c r="K453" s="33"/>
      <c r="N453" s="33"/>
      <c r="O453" s="33"/>
      <c r="P453" s="33"/>
      <c r="Q453" s="34"/>
    </row>
    <row r="454" spans="1:18" s="14" customFormat="1" ht="12" customHeight="1" x14ac:dyDescent="0.35">
      <c r="A454" s="549"/>
      <c r="B454" s="549"/>
      <c r="C454" s="549"/>
      <c r="D454" s="549"/>
      <c r="E454" s="549"/>
      <c r="F454" s="549"/>
      <c r="G454" s="549"/>
      <c r="H454" s="549"/>
      <c r="I454" s="33"/>
      <c r="J454" s="20"/>
      <c r="K454" s="20"/>
      <c r="L454" s="33"/>
      <c r="M454" s="33"/>
      <c r="N454" s="20"/>
      <c r="O454" s="20"/>
      <c r="P454" s="20"/>
      <c r="Q454" s="536"/>
      <c r="R454" s="34"/>
    </row>
    <row r="455" spans="1:18" s="536" customFormat="1" x14ac:dyDescent="0.35">
      <c r="A455" s="549"/>
      <c r="B455" s="549"/>
      <c r="C455" s="549"/>
      <c r="D455" s="549"/>
      <c r="E455" s="549"/>
      <c r="F455" s="549"/>
      <c r="G455" s="549"/>
      <c r="H455" s="549"/>
      <c r="I455" s="20"/>
      <c r="J455" s="20"/>
      <c r="K455" s="20"/>
      <c r="L455" s="20"/>
      <c r="M455" s="20"/>
      <c r="N455" s="20"/>
      <c r="O455" s="20"/>
      <c r="P455" s="20"/>
    </row>
    <row r="456" spans="1:18" s="536" customFormat="1" x14ac:dyDescent="0.35">
      <c r="A456" s="549"/>
      <c r="B456" s="549"/>
      <c r="C456" s="549"/>
      <c r="D456" s="549"/>
      <c r="E456" s="549"/>
      <c r="F456" s="549"/>
      <c r="G456" s="549"/>
      <c r="H456" s="549"/>
      <c r="I456" s="20"/>
      <c r="J456" s="20"/>
      <c r="K456" s="20"/>
      <c r="L456" s="20"/>
      <c r="M456" s="20"/>
      <c r="N456" s="20"/>
      <c r="O456" s="20"/>
      <c r="P456" s="20"/>
    </row>
    <row r="457" spans="1:18" s="536" customFormat="1" x14ac:dyDescent="0.35">
      <c r="A457" s="549"/>
      <c r="B457" s="549"/>
      <c r="C457" s="549"/>
      <c r="D457" s="549"/>
      <c r="E457" s="549"/>
      <c r="F457" s="549"/>
      <c r="G457" s="549"/>
      <c r="H457" s="549"/>
      <c r="I457" s="20"/>
      <c r="J457" s="20"/>
      <c r="K457" s="20"/>
      <c r="L457" s="20"/>
      <c r="M457" s="20"/>
      <c r="N457" s="20"/>
      <c r="O457" s="20"/>
      <c r="P457" s="20"/>
    </row>
    <row r="458" spans="1:18" s="536" customFormat="1" x14ac:dyDescent="0.35">
      <c r="A458" s="549"/>
      <c r="B458" s="549"/>
      <c r="C458" s="549"/>
      <c r="D458" s="549"/>
      <c r="E458" s="549"/>
      <c r="F458" s="2"/>
      <c r="G458" s="127"/>
      <c r="H458" s="2"/>
      <c r="I458" s="20"/>
      <c r="J458" s="20"/>
      <c r="K458" s="20"/>
      <c r="L458" s="20"/>
      <c r="M458" s="20"/>
      <c r="N458" s="20"/>
      <c r="O458" s="20"/>
      <c r="P458" s="20"/>
    </row>
    <row r="459" spans="1:18" s="536" customFormat="1" x14ac:dyDescent="0.35">
      <c r="A459" s="2"/>
      <c r="B459" s="2"/>
      <c r="C459" s="2"/>
      <c r="D459" s="2"/>
      <c r="E459" s="2"/>
      <c r="F459" s="2"/>
      <c r="G459" s="127"/>
      <c r="H459" s="2"/>
      <c r="I459" s="20"/>
      <c r="J459" s="20"/>
      <c r="K459" s="20"/>
      <c r="L459" s="20"/>
      <c r="M459" s="20"/>
      <c r="N459" s="20"/>
      <c r="O459" s="20"/>
      <c r="P459" s="20"/>
    </row>
    <row r="460" spans="1:18" s="536" customFormat="1" ht="12" customHeight="1" x14ac:dyDescent="0.35">
      <c r="A460" s="2"/>
      <c r="B460" s="2"/>
      <c r="C460" s="2"/>
      <c r="D460" s="2"/>
      <c r="E460" s="2"/>
      <c r="F460" s="2"/>
      <c r="G460" s="127"/>
      <c r="H460" s="2"/>
      <c r="I460" s="20"/>
      <c r="J460" s="20"/>
      <c r="K460" s="20"/>
      <c r="L460" s="20"/>
      <c r="M460" s="20"/>
      <c r="N460" s="20"/>
      <c r="O460" s="20"/>
      <c r="P460" s="20"/>
    </row>
    <row r="461" spans="1:18" s="536" customFormat="1" x14ac:dyDescent="0.35">
      <c r="A461" s="2"/>
      <c r="B461" s="2"/>
      <c r="C461" s="2"/>
      <c r="D461" s="2"/>
      <c r="E461" s="2"/>
      <c r="F461" s="2"/>
      <c r="G461" s="127"/>
      <c r="H461" s="2"/>
      <c r="I461" s="20"/>
      <c r="J461" s="20"/>
      <c r="K461" s="20"/>
      <c r="L461" s="20"/>
      <c r="M461" s="20"/>
      <c r="N461" s="20"/>
      <c r="O461" s="20"/>
      <c r="P461" s="20"/>
    </row>
    <row r="470" spans="1:16" s="536" customFormat="1" x14ac:dyDescent="0.35">
      <c r="A470" s="2"/>
      <c r="B470" s="2"/>
      <c r="C470" s="2"/>
      <c r="D470" s="2"/>
      <c r="E470" s="2"/>
      <c r="F470" s="2"/>
      <c r="G470" s="127"/>
      <c r="H470" s="2"/>
      <c r="I470" s="20"/>
      <c r="J470" s="20"/>
      <c r="K470" s="20"/>
      <c r="L470" s="20"/>
      <c r="M470" s="20"/>
      <c r="N470" s="20"/>
      <c r="O470" s="20"/>
      <c r="P470" s="20"/>
    </row>
    <row r="471" spans="1:16" s="536" customFormat="1" ht="12" customHeight="1" x14ac:dyDescent="0.35">
      <c r="A471" s="2"/>
      <c r="B471" s="2"/>
      <c r="C471" s="2"/>
      <c r="D471" s="2"/>
      <c r="E471" s="2"/>
      <c r="F471" s="2"/>
      <c r="G471" s="127"/>
      <c r="H471" s="2"/>
      <c r="I471" s="20"/>
      <c r="J471" s="20"/>
      <c r="K471" s="20"/>
      <c r="L471" s="20"/>
      <c r="M471" s="20"/>
      <c r="N471" s="20"/>
      <c r="O471" s="20"/>
      <c r="P471" s="20"/>
    </row>
    <row r="472" spans="1:16" s="536" customFormat="1" x14ac:dyDescent="0.35">
      <c r="A472" s="2"/>
      <c r="B472" s="2"/>
      <c r="C472" s="2"/>
      <c r="D472" s="2"/>
      <c r="E472" s="2"/>
      <c r="F472" s="2"/>
      <c r="G472" s="127"/>
      <c r="H472" s="2"/>
      <c r="I472" s="20"/>
      <c r="J472" s="20"/>
      <c r="K472" s="20"/>
      <c r="L472" s="20"/>
      <c r="M472" s="20"/>
      <c r="N472" s="20"/>
      <c r="O472" s="20"/>
      <c r="P472" s="20"/>
    </row>
    <row r="473" spans="1:16" s="536" customFormat="1" ht="21" customHeight="1" x14ac:dyDescent="0.35">
      <c r="A473" s="2"/>
      <c r="B473" s="2"/>
      <c r="C473" s="2"/>
      <c r="D473" s="2"/>
      <c r="E473" s="2"/>
      <c r="F473" s="2"/>
      <c r="G473" s="127"/>
      <c r="H473" s="2"/>
      <c r="I473" s="20"/>
      <c r="J473" s="20"/>
      <c r="K473" s="20"/>
      <c r="L473" s="20"/>
      <c r="M473" s="20"/>
      <c r="N473" s="20"/>
      <c r="O473" s="20"/>
      <c r="P473" s="20"/>
    </row>
    <row r="474" spans="1:16" s="536" customFormat="1" x14ac:dyDescent="0.35">
      <c r="A474" s="2"/>
      <c r="B474" s="2"/>
      <c r="C474" s="2"/>
      <c r="D474" s="2"/>
      <c r="E474" s="2"/>
      <c r="F474" s="2"/>
      <c r="G474" s="127"/>
      <c r="H474" s="2"/>
      <c r="I474" s="20"/>
      <c r="J474" s="20"/>
      <c r="K474" s="20"/>
      <c r="L474" s="20"/>
      <c r="M474" s="20"/>
      <c r="N474" s="20"/>
      <c r="O474" s="20"/>
      <c r="P474" s="20"/>
    </row>
    <row r="475" spans="1:16" s="536" customFormat="1" x14ac:dyDescent="0.35">
      <c r="A475" s="2"/>
      <c r="B475" s="2"/>
      <c r="C475" s="2"/>
      <c r="D475" s="2"/>
      <c r="E475" s="2"/>
      <c r="F475" s="2"/>
      <c r="G475" s="127"/>
      <c r="H475" s="2"/>
      <c r="I475" s="20"/>
      <c r="J475" s="20"/>
      <c r="K475" s="20"/>
      <c r="L475" s="20"/>
      <c r="M475" s="20"/>
      <c r="N475" s="20"/>
      <c r="O475" s="20"/>
      <c r="P475" s="20"/>
    </row>
    <row r="476" spans="1:16" s="536" customFormat="1" x14ac:dyDescent="0.35">
      <c r="A476" s="2"/>
      <c r="B476" s="2"/>
      <c r="C476" s="2"/>
      <c r="D476" s="2"/>
      <c r="E476" s="2"/>
      <c r="F476" s="2"/>
      <c r="G476" s="127"/>
      <c r="H476" s="2"/>
      <c r="I476" s="20"/>
      <c r="J476" s="20"/>
      <c r="K476" s="20"/>
      <c r="L476" s="20"/>
      <c r="M476" s="20"/>
      <c r="N476" s="20"/>
      <c r="O476" s="20"/>
      <c r="P476" s="20"/>
    </row>
    <row r="477" spans="1:16" s="536" customFormat="1" x14ac:dyDescent="0.35">
      <c r="A477" s="2"/>
      <c r="B477" s="2"/>
      <c r="C477" s="2"/>
      <c r="D477" s="2"/>
      <c r="E477" s="2"/>
      <c r="F477" s="2"/>
      <c r="G477" s="127"/>
      <c r="H477" s="2"/>
      <c r="I477" s="20"/>
      <c r="J477" s="20"/>
      <c r="K477" s="20"/>
      <c r="L477" s="20"/>
      <c r="M477" s="20"/>
      <c r="N477" s="20"/>
      <c r="O477" s="20"/>
      <c r="P477" s="20"/>
    </row>
    <row r="478" spans="1:16" s="536" customFormat="1" ht="12" customHeight="1" x14ac:dyDescent="0.35">
      <c r="A478" s="2"/>
      <c r="B478" s="2"/>
      <c r="C478" s="2"/>
      <c r="D478" s="2"/>
      <c r="E478" s="2"/>
      <c r="F478" s="2"/>
      <c r="G478" s="127"/>
      <c r="H478" s="2"/>
      <c r="I478" s="20"/>
      <c r="J478" s="20"/>
      <c r="K478" s="20"/>
      <c r="L478" s="20"/>
      <c r="M478" s="20"/>
      <c r="N478" s="20"/>
      <c r="O478" s="20"/>
      <c r="P478" s="20"/>
    </row>
    <row r="481" ht="12" customHeight="1" x14ac:dyDescent="0.35"/>
    <row r="504" ht="18.75" customHeight="1" x14ac:dyDescent="0.35"/>
    <row r="507" ht="12" customHeight="1" x14ac:dyDescent="0.35"/>
    <row r="509" ht="12" customHeight="1" x14ac:dyDescent="0.35"/>
    <row r="515" ht="12" customHeight="1" x14ac:dyDescent="0.35"/>
    <row r="517" ht="21" customHeight="1" x14ac:dyDescent="0.35"/>
    <row r="533" ht="21.75" customHeight="1" x14ac:dyDescent="0.35"/>
    <row r="539" ht="12" customHeight="1" x14ac:dyDescent="0.35"/>
    <row r="541" ht="12" customHeight="1" x14ac:dyDescent="0.35"/>
    <row r="552" ht="12" customHeight="1" x14ac:dyDescent="0.35"/>
    <row r="555" ht="12" customHeight="1" x14ac:dyDescent="0.35"/>
    <row r="561" ht="12" customHeight="1" x14ac:dyDescent="0.35"/>
    <row r="568" ht="12" customHeight="1" x14ac:dyDescent="0.35"/>
    <row r="578" ht="15" customHeight="1" x14ac:dyDescent="0.35"/>
  </sheetData>
  <mergeCells count="460">
    <mergeCell ref="A450:D450"/>
    <mergeCell ref="E450:F450"/>
    <mergeCell ref="G450:H450"/>
    <mergeCell ref="EI445:EJ445"/>
    <mergeCell ref="EQ445:ER445"/>
    <mergeCell ref="EY445:EZ445"/>
    <mergeCell ref="FG445:FH445"/>
    <mergeCell ref="FO445:FP445"/>
    <mergeCell ref="FW445:FX445"/>
    <mergeCell ref="GE445:GF445"/>
    <mergeCell ref="GM445:GN445"/>
    <mergeCell ref="GU445:GV445"/>
    <mergeCell ref="HC445:HD445"/>
    <mergeCell ref="HK445:HL445"/>
    <mergeCell ref="HS445:HT445"/>
    <mergeCell ref="IA445:IB445"/>
    <mergeCell ref="II445:IJ445"/>
    <mergeCell ref="IQ445:IR445"/>
    <mergeCell ref="A447:D447"/>
    <mergeCell ref="E447:F447"/>
    <mergeCell ref="G447:H447"/>
    <mergeCell ref="DY444:EB444"/>
    <mergeCell ref="EG444:EJ444"/>
    <mergeCell ref="EO444:ER444"/>
    <mergeCell ref="EW444:EZ444"/>
    <mergeCell ref="FE444:FH444"/>
    <mergeCell ref="FM444:FP444"/>
    <mergeCell ref="FU444:FX444"/>
    <mergeCell ref="GC444:GF444"/>
    <mergeCell ref="GK444:GN444"/>
    <mergeCell ref="GS444:GV444"/>
    <mergeCell ref="HA444:HD444"/>
    <mergeCell ref="HI444:HL444"/>
    <mergeCell ref="HQ444:HT444"/>
    <mergeCell ref="HY444:IB444"/>
    <mergeCell ref="IG444:IJ444"/>
    <mergeCell ref="IO444:IR444"/>
    <mergeCell ref="K445:L445"/>
    <mergeCell ref="S445:T445"/>
    <mergeCell ref="AA445:AB445"/>
    <mergeCell ref="AI445:AJ445"/>
    <mergeCell ref="AQ445:AR445"/>
    <mergeCell ref="AY445:AZ445"/>
    <mergeCell ref="BG445:BH445"/>
    <mergeCell ref="BO445:BP445"/>
    <mergeCell ref="BW445:BX445"/>
    <mergeCell ref="CE445:CF445"/>
    <mergeCell ref="CM445:CN445"/>
    <mergeCell ref="CU445:CV445"/>
    <mergeCell ref="DC445:DD445"/>
    <mergeCell ref="DK445:DL445"/>
    <mergeCell ref="DS445:DT445"/>
    <mergeCell ref="EA445:EB445"/>
    <mergeCell ref="C444:D444"/>
    <mergeCell ref="G444:H444"/>
    <mergeCell ref="I444:L444"/>
    <mergeCell ref="Q444:T444"/>
    <mergeCell ref="Y444:AB444"/>
    <mergeCell ref="AG444:AJ444"/>
    <mergeCell ref="AO444:AR444"/>
    <mergeCell ref="AW444:AZ444"/>
    <mergeCell ref="BE444:BH444"/>
    <mergeCell ref="BM444:BP444"/>
    <mergeCell ref="BU444:BX444"/>
    <mergeCell ref="CC444:CF444"/>
    <mergeCell ref="CK444:CN444"/>
    <mergeCell ref="CS444:CV444"/>
    <mergeCell ref="DA444:DD444"/>
    <mergeCell ref="DI444:DL444"/>
    <mergeCell ref="DQ444:DT444"/>
    <mergeCell ref="BO443:BP443"/>
    <mergeCell ref="BW443:BX443"/>
    <mergeCell ref="CE443:CF443"/>
    <mergeCell ref="CM443:CN443"/>
    <mergeCell ref="CU443:CV443"/>
    <mergeCell ref="DC443:DD443"/>
    <mergeCell ref="DK443:DL443"/>
    <mergeCell ref="DS443:DT443"/>
    <mergeCell ref="EA443:EB443"/>
    <mergeCell ref="EI443:EJ443"/>
    <mergeCell ref="EQ443:ER443"/>
    <mergeCell ref="EY443:EZ443"/>
    <mergeCell ref="FG443:FH443"/>
    <mergeCell ref="FO443:FP443"/>
    <mergeCell ref="FW443:FX443"/>
    <mergeCell ref="GE443:GF443"/>
    <mergeCell ref="GM443:GN443"/>
    <mergeCell ref="A429:D429"/>
    <mergeCell ref="K433:L433"/>
    <mergeCell ref="I434:L434"/>
    <mergeCell ref="A435:D435"/>
    <mergeCell ref="F435:H435"/>
    <mergeCell ref="K435:L435"/>
    <mergeCell ref="A438:D438"/>
    <mergeCell ref="F438:H438"/>
    <mergeCell ref="C442:D442"/>
    <mergeCell ref="A443:D443"/>
    <mergeCell ref="K443:L443"/>
    <mergeCell ref="S443:T443"/>
    <mergeCell ref="AA443:AB443"/>
    <mergeCell ref="AI443:AJ443"/>
    <mergeCell ref="AQ443:AR443"/>
    <mergeCell ref="AY443:AZ443"/>
    <mergeCell ref="BG443:BH443"/>
    <mergeCell ref="A297:D297"/>
    <mergeCell ref="F297:H297"/>
    <mergeCell ref="A299:H299"/>
    <mergeCell ref="A302:D302"/>
    <mergeCell ref="F302:H302"/>
    <mergeCell ref="A306:D306"/>
    <mergeCell ref="F306:H306"/>
    <mergeCell ref="A308:H308"/>
    <mergeCell ref="A318:D318"/>
    <mergeCell ref="F318:H318"/>
    <mergeCell ref="A323:H323"/>
    <mergeCell ref="A382:H382"/>
    <mergeCell ref="A384:B384"/>
    <mergeCell ref="C384:E384"/>
    <mergeCell ref="F384:H384"/>
    <mergeCell ref="A386:H386"/>
    <mergeCell ref="A388:A392"/>
    <mergeCell ref="B388:B392"/>
    <mergeCell ref="A251:D251"/>
    <mergeCell ref="F251:H251"/>
    <mergeCell ref="A252:H252"/>
    <mergeCell ref="A257:D257"/>
    <mergeCell ref="F257:H257"/>
    <mergeCell ref="A260:H260"/>
    <mergeCell ref="A264:D264"/>
    <mergeCell ref="F264:H264"/>
    <mergeCell ref="A276:D276"/>
    <mergeCell ref="F276:H276"/>
    <mergeCell ref="A278:H278"/>
    <mergeCell ref="A281:D281"/>
    <mergeCell ref="F281:H281"/>
    <mergeCell ref="F213:H213"/>
    <mergeCell ref="A214:H214"/>
    <mergeCell ref="A218:H218"/>
    <mergeCell ref="A224:D224"/>
    <mergeCell ref="F224:H224"/>
    <mergeCell ref="C225:D225"/>
    <mergeCell ref="A228:H228"/>
    <mergeCell ref="F230:H230"/>
    <mergeCell ref="A232:D232"/>
    <mergeCell ref="C233:D233"/>
    <mergeCell ref="F233:H233"/>
    <mergeCell ref="A236:H236"/>
    <mergeCell ref="A237:E237"/>
    <mergeCell ref="C240:E240"/>
    <mergeCell ref="F240:H240"/>
    <mergeCell ref="A241:H241"/>
    <mergeCell ref="A290:H290"/>
    <mergeCell ref="F280:H280"/>
    <mergeCell ref="A275:D275"/>
    <mergeCell ref="A274:D274"/>
    <mergeCell ref="F285:H285"/>
    <mergeCell ref="F286:H286"/>
    <mergeCell ref="A317:D317"/>
    <mergeCell ref="A293:D293"/>
    <mergeCell ref="F293:H293"/>
    <mergeCell ref="A285:C285"/>
    <mergeCell ref="F287:H287"/>
    <mergeCell ref="A315:D315"/>
    <mergeCell ref="F315:H315"/>
    <mergeCell ref="A316:D316"/>
    <mergeCell ref="F316:H316"/>
    <mergeCell ref="A301:D301"/>
    <mergeCell ref="F301:H301"/>
    <mergeCell ref="F314:H314"/>
    <mergeCell ref="A314:D314"/>
    <mergeCell ref="A284:H284"/>
    <mergeCell ref="D285:E285"/>
    <mergeCell ref="A286:C286"/>
    <mergeCell ref="F288:H288"/>
    <mergeCell ref="A291:H291"/>
    <mergeCell ref="A294:D294"/>
    <mergeCell ref="F294:H294"/>
    <mergeCell ref="F7:H7"/>
    <mergeCell ref="F220:H220"/>
    <mergeCell ref="F221:H221"/>
    <mergeCell ref="A219:D219"/>
    <mergeCell ref="A220:D220"/>
    <mergeCell ref="A221:D221"/>
    <mergeCell ref="A222:D222"/>
    <mergeCell ref="A223:D223"/>
    <mergeCell ref="A229:D229"/>
    <mergeCell ref="A230:D230"/>
    <mergeCell ref="A231:D231"/>
    <mergeCell ref="A10:H10"/>
    <mergeCell ref="F121:G121"/>
    <mergeCell ref="E152:E153"/>
    <mergeCell ref="C152:D153"/>
    <mergeCell ref="E171:E172"/>
    <mergeCell ref="G443:H443"/>
    <mergeCell ref="GU443:GV443"/>
    <mergeCell ref="HC443:HD443"/>
    <mergeCell ref="HK443:HL443"/>
    <mergeCell ref="HS443:HT443"/>
    <mergeCell ref="IA443:IB443"/>
    <mergeCell ref="II443:IJ443"/>
    <mergeCell ref="IQ443:IR443"/>
    <mergeCell ref="F184:G184"/>
    <mergeCell ref="C184:E184"/>
    <mergeCell ref="F211:H211"/>
    <mergeCell ref="F219:H219"/>
    <mergeCell ref="F222:H222"/>
    <mergeCell ref="F229:H229"/>
    <mergeCell ref="A249:D249"/>
    <mergeCell ref="A248:D248"/>
    <mergeCell ref="F248:H248"/>
    <mergeCell ref="A235:H235"/>
    <mergeCell ref="A227:H227"/>
    <mergeCell ref="A165:B165"/>
    <mergeCell ref="C165:D165"/>
    <mergeCell ref="A166:B166"/>
    <mergeCell ref="A173:B173"/>
    <mergeCell ref="A174:B174"/>
    <mergeCell ref="F181:G182"/>
    <mergeCell ref="A139:D139"/>
    <mergeCell ref="A140:D140"/>
    <mergeCell ref="E162:E163"/>
    <mergeCell ref="F247:H247"/>
    <mergeCell ref="F237:H237"/>
    <mergeCell ref="F238:H238"/>
    <mergeCell ref="C238:E238"/>
    <mergeCell ref="F239:H239"/>
    <mergeCell ref="C239:E239"/>
    <mergeCell ref="F249:H249"/>
    <mergeCell ref="F250:H250"/>
    <mergeCell ref="A247:D247"/>
    <mergeCell ref="A183:B183"/>
    <mergeCell ref="F183:G183"/>
    <mergeCell ref="C183:E183"/>
    <mergeCell ref="A188:H188"/>
    <mergeCell ref="A197:H197"/>
    <mergeCell ref="A208:H208"/>
    <mergeCell ref="B213:D213"/>
    <mergeCell ref="A270:D270"/>
    <mergeCell ref="A271:D271"/>
    <mergeCell ref="A273:D273"/>
    <mergeCell ref="F255:H255"/>
    <mergeCell ref="A427:D427"/>
    <mergeCell ref="A428:D428"/>
    <mergeCell ref="A283:H283"/>
    <mergeCell ref="A259:H259"/>
    <mergeCell ref="F395:H395"/>
    <mergeCell ref="A406:D406"/>
    <mergeCell ref="A250:D250"/>
    <mergeCell ref="F274:H274"/>
    <mergeCell ref="F383:H383"/>
    <mergeCell ref="A433:D433"/>
    <mergeCell ref="F433:H433"/>
    <mergeCell ref="A434:D434"/>
    <mergeCell ref="F434:H434"/>
    <mergeCell ref="C396:E396"/>
    <mergeCell ref="F396:H396"/>
    <mergeCell ref="G446:H446"/>
    <mergeCell ref="A393:A397"/>
    <mergeCell ref="B393:B397"/>
    <mergeCell ref="C397:E397"/>
    <mergeCell ref="F397:H397"/>
    <mergeCell ref="A399:H399"/>
    <mergeCell ref="A400:D401"/>
    <mergeCell ref="E400:F401"/>
    <mergeCell ref="A418:D418"/>
    <mergeCell ref="F419:G419"/>
    <mergeCell ref="A422:H422"/>
    <mergeCell ref="A423:D424"/>
    <mergeCell ref="E423:F424"/>
    <mergeCell ref="A263:D263"/>
    <mergeCell ref="F263:H263"/>
    <mergeCell ref="F273:H273"/>
    <mergeCell ref="F270:H270"/>
    <mergeCell ref="C127:D127"/>
    <mergeCell ref="C130:D130"/>
    <mergeCell ref="C131:D131"/>
    <mergeCell ref="C162:D163"/>
    <mergeCell ref="A162:B163"/>
    <mergeCell ref="A164:B164"/>
    <mergeCell ref="C164:D164"/>
    <mergeCell ref="C166:D166"/>
    <mergeCell ref="A181:B182"/>
    <mergeCell ref="C181:E182"/>
    <mergeCell ref="A184:B184"/>
    <mergeCell ref="B212:D212"/>
    <mergeCell ref="G200:H200"/>
    <mergeCell ref="F186:G186"/>
    <mergeCell ref="F223:H223"/>
    <mergeCell ref="F210:H210"/>
    <mergeCell ref="F212:H212"/>
    <mergeCell ref="C175:D175"/>
    <mergeCell ref="C132:D132"/>
    <mergeCell ref="C171:D172"/>
    <mergeCell ref="E137:E138"/>
    <mergeCell ref="A52:A54"/>
    <mergeCell ref="A127:B128"/>
    <mergeCell ref="A2:H2"/>
    <mergeCell ref="A3:H3"/>
    <mergeCell ref="E16:E17"/>
    <mergeCell ref="A16:A17"/>
    <mergeCell ref="B16:B17"/>
    <mergeCell ref="C16:D17"/>
    <mergeCell ref="B5:D5"/>
    <mergeCell ref="A8:H8"/>
    <mergeCell ref="F256:H256"/>
    <mergeCell ref="A254:D254"/>
    <mergeCell ref="F254:H254"/>
    <mergeCell ref="A256:D256"/>
    <mergeCell ref="A255:D255"/>
    <mergeCell ref="A262:D262"/>
    <mergeCell ref="F262:H262"/>
    <mergeCell ref="E144:E145"/>
    <mergeCell ref="A203:E203"/>
    <mergeCell ref="A200:E200"/>
    <mergeCell ref="A137:D138"/>
    <mergeCell ref="B210:D210"/>
    <mergeCell ref="B211:D211"/>
    <mergeCell ref="A201:E201"/>
    <mergeCell ref="A216:H216"/>
    <mergeCell ref="A217:H217"/>
    <mergeCell ref="A144:D145"/>
    <mergeCell ref="A171:B172"/>
    <mergeCell ref="A64:A66"/>
    <mergeCell ref="B64:B66"/>
    <mergeCell ref="C64:C65"/>
    <mergeCell ref="A84:A87"/>
    <mergeCell ref="B84:B87"/>
    <mergeCell ref="A68:A70"/>
    <mergeCell ref="B68:B70"/>
    <mergeCell ref="C68:C69"/>
    <mergeCell ref="A77:A78"/>
    <mergeCell ref="B77:B78"/>
    <mergeCell ref="A1:H1"/>
    <mergeCell ref="F5:H5"/>
    <mergeCell ref="F6:H6"/>
    <mergeCell ref="C128:D128"/>
    <mergeCell ref="C129:D129"/>
    <mergeCell ref="A176:B176"/>
    <mergeCell ref="A175:B175"/>
    <mergeCell ref="A155:B155"/>
    <mergeCell ref="C113:C114"/>
    <mergeCell ref="A131:B132"/>
    <mergeCell ref="A48:A50"/>
    <mergeCell ref="A157:B157"/>
    <mergeCell ref="C155:D155"/>
    <mergeCell ref="A154:B154"/>
    <mergeCell ref="A129:B130"/>
    <mergeCell ref="A152:B153"/>
    <mergeCell ref="A147:D147"/>
    <mergeCell ref="A146:D146"/>
    <mergeCell ref="A156:B156"/>
    <mergeCell ref="C156:D156"/>
    <mergeCell ref="B52:B54"/>
    <mergeCell ref="C52:C53"/>
    <mergeCell ref="B109:B111"/>
    <mergeCell ref="C109:C110"/>
    <mergeCell ref="C105:C106"/>
    <mergeCell ref="B117:B119"/>
    <mergeCell ref="A117:A119"/>
    <mergeCell ref="A125:D126"/>
    <mergeCell ref="C117:C118"/>
    <mergeCell ref="B113:B115"/>
    <mergeCell ref="A113:A115"/>
    <mergeCell ref="B6:D6"/>
    <mergeCell ref="A13:C13"/>
    <mergeCell ref="A18:A21"/>
    <mergeCell ref="B89:B92"/>
    <mergeCell ref="B18:B21"/>
    <mergeCell ref="A89:A92"/>
    <mergeCell ref="A23:A26"/>
    <mergeCell ref="B23:B26"/>
    <mergeCell ref="B48:B50"/>
    <mergeCell ref="C48:C49"/>
    <mergeCell ref="A28:A31"/>
    <mergeCell ref="A56:A58"/>
    <mergeCell ref="B56:B58"/>
    <mergeCell ref="C56:C57"/>
    <mergeCell ref="B28:B31"/>
    <mergeCell ref="C46:D47"/>
    <mergeCell ref="B33:B36"/>
    <mergeCell ref="A33:A36"/>
    <mergeCell ref="A60:A62"/>
    <mergeCell ref="B60:B62"/>
    <mergeCell ref="C60:C61"/>
    <mergeCell ref="F72:G72"/>
    <mergeCell ref="A313:D313"/>
    <mergeCell ref="F313:H313"/>
    <mergeCell ref="A261:D261"/>
    <mergeCell ref="A300:D300"/>
    <mergeCell ref="F300:H300"/>
    <mergeCell ref="A292:D292"/>
    <mergeCell ref="F292:H292"/>
    <mergeCell ref="F279:H279"/>
    <mergeCell ref="F272:H272"/>
    <mergeCell ref="F271:H271"/>
    <mergeCell ref="A272:D272"/>
    <mergeCell ref="E77:E78"/>
    <mergeCell ref="C77:D78"/>
    <mergeCell ref="A79:A82"/>
    <mergeCell ref="B79:B82"/>
    <mergeCell ref="A279:D279"/>
    <mergeCell ref="F275:H275"/>
    <mergeCell ref="A280:D280"/>
    <mergeCell ref="E125:E126"/>
    <mergeCell ref="A94:A97"/>
    <mergeCell ref="B94:B97"/>
    <mergeCell ref="C103:D103"/>
    <mergeCell ref="A105:A107"/>
    <mergeCell ref="B105:B107"/>
    <mergeCell ref="A109:A111"/>
    <mergeCell ref="C392:E392"/>
    <mergeCell ref="F392:H392"/>
    <mergeCell ref="A410:D410"/>
    <mergeCell ref="F391:H391"/>
    <mergeCell ref="A412:D412"/>
    <mergeCell ref="A413:D413"/>
    <mergeCell ref="F317:H317"/>
    <mergeCell ref="C393:E393"/>
    <mergeCell ref="F393:H393"/>
    <mergeCell ref="C394:E394"/>
    <mergeCell ref="A383:B383"/>
    <mergeCell ref="C383:E383"/>
    <mergeCell ref="F388:H388"/>
    <mergeCell ref="C389:E389"/>
    <mergeCell ref="F389:H389"/>
    <mergeCell ref="C390:E390"/>
    <mergeCell ref="F390:H390"/>
    <mergeCell ref="C391:E391"/>
    <mergeCell ref="A311:D311"/>
    <mergeCell ref="F311:H311"/>
    <mergeCell ref="A312:D312"/>
    <mergeCell ref="F312:H312"/>
    <mergeCell ref="C395:E395"/>
    <mergeCell ref="E449:F449"/>
    <mergeCell ref="G449:H449"/>
    <mergeCell ref="A309:D309"/>
    <mergeCell ref="F309:H309"/>
    <mergeCell ref="A310:D310"/>
    <mergeCell ref="F310:H310"/>
    <mergeCell ref="A425:D425"/>
    <mergeCell ref="A402:D402"/>
    <mergeCell ref="A426:D426"/>
    <mergeCell ref="A446:D446"/>
    <mergeCell ref="E446:F446"/>
    <mergeCell ref="C387:E387"/>
    <mergeCell ref="F387:H387"/>
    <mergeCell ref="C388:E388"/>
    <mergeCell ref="F394:H394"/>
    <mergeCell ref="A411:D411"/>
    <mergeCell ref="A322:H322"/>
    <mergeCell ref="A405:D405"/>
    <mergeCell ref="A416:D416"/>
    <mergeCell ref="A417:D417"/>
    <mergeCell ref="A414:D414"/>
    <mergeCell ref="A415:D415"/>
    <mergeCell ref="A403:D403"/>
    <mergeCell ref="A404:D404"/>
    <mergeCell ref="A407:D407"/>
    <mergeCell ref="A408:D408"/>
    <mergeCell ref="A409:D409"/>
  </mergeCells>
  <phoneticPr fontId="38" type="noConversion"/>
  <pageMargins left="0.25" right="0.25" top="0.75" bottom="0.75" header="0.3" footer="0.3"/>
  <pageSetup paperSize="9" scale="90" orientation="portrait" r:id="rId1"/>
  <headerFooter differentFirst="1">
    <oddHeader>&amp;R&amp;P/14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136"/>
  <sheetViews>
    <sheetView view="pageBreakPreview" topLeftCell="A70" zoomScale="85" zoomScaleSheetLayoutView="85" workbookViewId="0">
      <selection activeCell="D93" sqref="D93"/>
    </sheetView>
  </sheetViews>
  <sheetFormatPr defaultColWidth="10.28515625" defaultRowHeight="15" x14ac:dyDescent="0.25"/>
  <cols>
    <col min="1" max="1" width="25.28515625" style="58" customWidth="1"/>
    <col min="2" max="6" width="17.85546875" style="58" customWidth="1"/>
    <col min="7" max="9" width="8.7109375" style="58" customWidth="1"/>
    <col min="10" max="16384" width="10.28515625" style="58"/>
  </cols>
  <sheetData>
    <row r="1" spans="1:9" ht="26.25" x14ac:dyDescent="0.25">
      <c r="A1" s="794" t="s">
        <v>302</v>
      </c>
      <c r="B1" s="795"/>
      <c r="C1" s="795"/>
      <c r="D1" s="795"/>
      <c r="E1" s="795"/>
      <c r="F1" s="795"/>
      <c r="G1" s="795"/>
      <c r="H1" s="795"/>
      <c r="I1" s="795"/>
    </row>
    <row r="2" spans="1:9" ht="26.25" x14ac:dyDescent="0.25">
      <c r="A2" s="794" t="s">
        <v>303</v>
      </c>
      <c r="B2" s="794"/>
      <c r="C2" s="794"/>
      <c r="D2" s="794"/>
      <c r="E2" s="794"/>
      <c r="F2" s="794"/>
      <c r="G2" s="794"/>
      <c r="H2" s="794"/>
      <c r="I2" s="794"/>
    </row>
    <row r="3" spans="1:9" ht="18.95" customHeight="1" x14ac:dyDescent="0.35">
      <c r="A3" s="345" t="s">
        <v>188</v>
      </c>
      <c r="B3" s="796"/>
      <c r="C3" s="796"/>
      <c r="D3" s="346" t="s">
        <v>404</v>
      </c>
      <c r="E3" s="796"/>
      <c r="F3" s="796"/>
      <c r="G3" s="346" t="s">
        <v>189</v>
      </c>
      <c r="H3" s="797" t="s">
        <v>190</v>
      </c>
      <c r="I3" s="797"/>
    </row>
    <row r="4" spans="1:9" ht="18.95" customHeight="1" x14ac:dyDescent="0.35">
      <c r="A4" s="345" t="s">
        <v>191</v>
      </c>
      <c r="B4" s="799" t="s">
        <v>538</v>
      </c>
      <c r="C4" s="799"/>
      <c r="D4" s="486" t="s">
        <v>404</v>
      </c>
      <c r="E4" s="799" t="s">
        <v>192</v>
      </c>
      <c r="F4" s="799"/>
      <c r="G4" s="346" t="s">
        <v>189</v>
      </c>
      <c r="H4" s="797" t="s">
        <v>193</v>
      </c>
      <c r="I4" s="797"/>
    </row>
    <row r="5" spans="1:9" ht="18" customHeight="1" x14ac:dyDescent="0.35">
      <c r="A5" s="348"/>
      <c r="B5" s="347"/>
      <c r="C5" s="347"/>
      <c r="D5" s="349"/>
      <c r="E5" s="347"/>
      <c r="F5" s="347"/>
      <c r="G5" s="349"/>
      <c r="H5" s="347"/>
      <c r="I5" s="347"/>
    </row>
    <row r="6" spans="1:9" ht="24.95" customHeight="1" x14ac:dyDescent="0.25">
      <c r="A6" s="439" t="s">
        <v>539</v>
      </c>
      <c r="B6" s="439"/>
      <c r="C6" s="439"/>
      <c r="D6" s="805" t="s">
        <v>294</v>
      </c>
      <c r="E6" s="806"/>
      <c r="F6" s="807"/>
      <c r="G6" s="808"/>
      <c r="H6" s="808"/>
      <c r="I6" s="809"/>
    </row>
    <row r="7" spans="1:9" ht="37.5" x14ac:dyDescent="0.25">
      <c r="A7" s="800" t="s">
        <v>194</v>
      </c>
      <c r="B7" s="802" t="s">
        <v>195</v>
      </c>
      <c r="C7" s="803"/>
      <c r="D7" s="803"/>
      <c r="E7" s="803"/>
      <c r="F7" s="804"/>
      <c r="G7" s="440" t="s">
        <v>196</v>
      </c>
      <c r="H7" s="440" t="s">
        <v>197</v>
      </c>
      <c r="I7" s="440" t="s">
        <v>198</v>
      </c>
    </row>
    <row r="8" spans="1:9" ht="18.75" x14ac:dyDescent="0.25">
      <c r="A8" s="801"/>
      <c r="B8" s="441">
        <v>1</v>
      </c>
      <c r="C8" s="441">
        <v>2</v>
      </c>
      <c r="D8" s="441">
        <v>3</v>
      </c>
      <c r="E8" s="441">
        <v>4</v>
      </c>
      <c r="F8" s="441">
        <v>5</v>
      </c>
      <c r="G8" s="442" t="s">
        <v>199</v>
      </c>
      <c r="H8" s="440" t="s">
        <v>200</v>
      </c>
      <c r="I8" s="440" t="s">
        <v>201</v>
      </c>
    </row>
    <row r="9" spans="1:9" ht="23.25" customHeight="1" x14ac:dyDescent="0.25">
      <c r="A9" s="811" t="s">
        <v>436</v>
      </c>
      <c r="B9" s="811"/>
      <c r="C9" s="811"/>
      <c r="D9" s="811"/>
      <c r="E9" s="811"/>
      <c r="F9" s="811"/>
      <c r="G9" s="810">
        <v>15</v>
      </c>
      <c r="H9" s="810"/>
      <c r="I9" s="810"/>
    </row>
    <row r="10" spans="1:9" ht="109.9" customHeight="1" x14ac:dyDescent="0.25">
      <c r="A10" s="59" t="s">
        <v>391</v>
      </c>
      <c r="B10" s="444" t="s">
        <v>502</v>
      </c>
      <c r="C10" s="444" t="s">
        <v>503</v>
      </c>
      <c r="D10" s="444" t="s">
        <v>504</v>
      </c>
      <c r="E10" s="444" t="s">
        <v>505</v>
      </c>
      <c r="F10" s="444" t="s">
        <v>506</v>
      </c>
      <c r="G10" s="459">
        <v>5</v>
      </c>
      <c r="H10" s="460">
        <v>7</v>
      </c>
      <c r="I10" s="448">
        <f>G10*H10</f>
        <v>35</v>
      </c>
    </row>
    <row r="11" spans="1:9" ht="195.75" customHeight="1" x14ac:dyDescent="0.25">
      <c r="A11" s="59" t="s">
        <v>507</v>
      </c>
      <c r="B11" s="443" t="s">
        <v>392</v>
      </c>
      <c r="C11" s="443" t="s">
        <v>393</v>
      </c>
      <c r="D11" s="443" t="s">
        <v>394</v>
      </c>
      <c r="E11" s="443" t="s">
        <v>395</v>
      </c>
      <c r="F11" s="443" t="s">
        <v>396</v>
      </c>
      <c r="G11" s="461">
        <v>5</v>
      </c>
      <c r="H11" s="462">
        <v>3</v>
      </c>
      <c r="I11" s="448">
        <f t="shared" ref="I11:I13" si="0">G11*H11</f>
        <v>15</v>
      </c>
    </row>
    <row r="12" spans="1:9" ht="46.15" customHeight="1" x14ac:dyDescent="0.25">
      <c r="A12" s="445" t="s">
        <v>397</v>
      </c>
      <c r="B12" s="443" t="s">
        <v>508</v>
      </c>
      <c r="C12" s="443" t="s">
        <v>399</v>
      </c>
      <c r="D12" s="443" t="s">
        <v>400</v>
      </c>
      <c r="E12" s="443" t="s">
        <v>401</v>
      </c>
      <c r="F12" s="443" t="s">
        <v>402</v>
      </c>
      <c r="G12" s="461">
        <v>5</v>
      </c>
      <c r="H12" s="462">
        <v>2</v>
      </c>
      <c r="I12" s="448">
        <f t="shared" si="0"/>
        <v>10</v>
      </c>
    </row>
    <row r="13" spans="1:9" ht="138" customHeight="1" x14ac:dyDescent="0.25">
      <c r="A13" s="447" t="s">
        <v>403</v>
      </c>
      <c r="B13" s="443" t="s">
        <v>509</v>
      </c>
      <c r="C13" s="443" t="s">
        <v>510</v>
      </c>
      <c r="D13" s="443" t="s">
        <v>511</v>
      </c>
      <c r="E13" s="443" t="s">
        <v>512</v>
      </c>
      <c r="F13" s="443" t="s">
        <v>513</v>
      </c>
      <c r="G13" s="461">
        <v>5</v>
      </c>
      <c r="H13" s="462">
        <v>3</v>
      </c>
      <c r="I13" s="448">
        <f t="shared" si="0"/>
        <v>15</v>
      </c>
    </row>
    <row r="14" spans="1:9" ht="24.95" customHeight="1" x14ac:dyDescent="0.25">
      <c r="A14" s="798" t="s">
        <v>202</v>
      </c>
      <c r="B14" s="798"/>
      <c r="C14" s="798"/>
      <c r="D14" s="798"/>
      <c r="E14" s="798"/>
      <c r="F14" s="798"/>
      <c r="G14" s="798"/>
      <c r="H14" s="798"/>
      <c r="I14" s="105">
        <f>SUM(I10,I11,I12,I13)</f>
        <v>75</v>
      </c>
    </row>
    <row r="15" spans="1:9" ht="24.95" customHeight="1" x14ac:dyDescent="0.25">
      <c r="A15" s="798" t="s">
        <v>543</v>
      </c>
      <c r="B15" s="798"/>
      <c r="C15" s="798"/>
      <c r="D15" s="798"/>
      <c r="E15" s="798"/>
      <c r="F15" s="798"/>
      <c r="G15" s="798"/>
      <c r="H15" s="798"/>
      <c r="I15" s="105">
        <f>I14*20/100</f>
        <v>15</v>
      </c>
    </row>
    <row r="16" spans="1:9" ht="25.15" customHeight="1" x14ac:dyDescent="0.25">
      <c r="A16" s="63"/>
      <c r="B16" s="63"/>
      <c r="C16" s="63"/>
      <c r="D16" s="63"/>
      <c r="E16" s="63"/>
      <c r="F16" s="63"/>
      <c r="G16" s="63"/>
      <c r="H16" s="63"/>
      <c r="I16" s="62"/>
    </row>
    <row r="17" spans="1:9" ht="22.5" customHeight="1" x14ac:dyDescent="0.25">
      <c r="A17" s="811" t="s">
        <v>94</v>
      </c>
      <c r="B17" s="811"/>
      <c r="C17" s="811"/>
      <c r="D17" s="811"/>
      <c r="E17" s="811"/>
      <c r="F17" s="811"/>
      <c r="G17" s="810">
        <v>10</v>
      </c>
      <c r="H17" s="810"/>
      <c r="I17" s="810"/>
    </row>
    <row r="18" spans="1:9" ht="248.25" customHeight="1" x14ac:dyDescent="0.25">
      <c r="A18" s="445" t="s">
        <v>514</v>
      </c>
      <c r="B18" s="443" t="s">
        <v>515</v>
      </c>
      <c r="C18" s="443" t="s">
        <v>516</v>
      </c>
      <c r="D18" s="443" t="s">
        <v>517</v>
      </c>
      <c r="E18" s="443" t="s">
        <v>518</v>
      </c>
      <c r="F18" s="451" t="s">
        <v>519</v>
      </c>
      <c r="G18" s="463">
        <v>5</v>
      </c>
      <c r="H18" s="464">
        <v>3</v>
      </c>
      <c r="I18" s="350">
        <f>G18*H18</f>
        <v>15</v>
      </c>
    </row>
    <row r="19" spans="1:9" ht="174.75" customHeight="1" x14ac:dyDescent="0.25">
      <c r="A19" s="445" t="s">
        <v>405</v>
      </c>
      <c r="B19" s="443" t="s">
        <v>520</v>
      </c>
      <c r="C19" s="443" t="s">
        <v>521</v>
      </c>
      <c r="D19" s="443" t="s">
        <v>522</v>
      </c>
      <c r="E19" s="443" t="s">
        <v>523</v>
      </c>
      <c r="F19" s="443" t="s">
        <v>524</v>
      </c>
      <c r="G19" s="463">
        <v>5</v>
      </c>
      <c r="H19" s="464">
        <v>4</v>
      </c>
      <c r="I19" s="350">
        <f t="shared" ref="I19:I21" si="1">G19*H19</f>
        <v>20</v>
      </c>
    </row>
    <row r="20" spans="1:9" ht="6.75" hidden="1" customHeight="1" x14ac:dyDescent="0.25">
      <c r="A20" s="445"/>
      <c r="B20" s="443"/>
      <c r="C20" s="443"/>
      <c r="D20" s="443"/>
      <c r="E20" s="443"/>
      <c r="F20" s="443"/>
      <c r="G20" s="463"/>
      <c r="H20" s="464"/>
      <c r="I20" s="350"/>
    </row>
    <row r="21" spans="1:9" ht="135.75" customHeight="1" x14ac:dyDescent="0.25">
      <c r="A21" s="452" t="s">
        <v>525</v>
      </c>
      <c r="B21" s="454" t="s">
        <v>526</v>
      </c>
      <c r="C21" s="454" t="s">
        <v>527</v>
      </c>
      <c r="D21" s="454" t="s">
        <v>528</v>
      </c>
      <c r="E21" s="454" t="s">
        <v>529</v>
      </c>
      <c r="F21" s="454" t="s">
        <v>530</v>
      </c>
      <c r="G21" s="463">
        <v>5</v>
      </c>
      <c r="H21" s="464">
        <v>3</v>
      </c>
      <c r="I21" s="350">
        <f t="shared" si="1"/>
        <v>15</v>
      </c>
    </row>
    <row r="22" spans="1:9" ht="26.25" customHeight="1" x14ac:dyDescent="0.25">
      <c r="A22" s="778" t="s">
        <v>202</v>
      </c>
      <c r="B22" s="778"/>
      <c r="C22" s="778"/>
      <c r="D22" s="778"/>
      <c r="E22" s="778"/>
      <c r="F22" s="778"/>
      <c r="G22" s="778"/>
      <c r="H22" s="778"/>
      <c r="I22" s="61">
        <f>SUM(I18,I19,I20,I21)</f>
        <v>50</v>
      </c>
    </row>
    <row r="23" spans="1:9" ht="24.95" customHeight="1" x14ac:dyDescent="0.25">
      <c r="A23" s="778" t="s">
        <v>458</v>
      </c>
      <c r="B23" s="778"/>
      <c r="C23" s="778"/>
      <c r="D23" s="778"/>
      <c r="E23" s="778"/>
      <c r="F23" s="778"/>
      <c r="G23" s="778"/>
      <c r="H23" s="778"/>
      <c r="I23" s="61">
        <f>I22*20/100</f>
        <v>10</v>
      </c>
    </row>
    <row r="24" spans="1:9" ht="25.15" customHeight="1" x14ac:dyDescent="0.25">
      <c r="A24" s="65"/>
      <c r="B24" s="65"/>
      <c r="C24" s="65"/>
      <c r="D24" s="65"/>
      <c r="E24" s="65"/>
      <c r="F24" s="65"/>
      <c r="G24" s="65"/>
      <c r="H24" s="65"/>
      <c r="I24" s="66"/>
    </row>
    <row r="25" spans="1:9" ht="28.5" customHeight="1" x14ac:dyDescent="0.25">
      <c r="A25" s="812" t="s">
        <v>203</v>
      </c>
      <c r="B25" s="813"/>
      <c r="C25" s="813"/>
      <c r="D25" s="813"/>
      <c r="E25" s="813"/>
      <c r="F25" s="814"/>
      <c r="G25" s="815">
        <v>5</v>
      </c>
      <c r="H25" s="816"/>
      <c r="I25" s="817"/>
    </row>
    <row r="26" spans="1:9" ht="115.15" customHeight="1" x14ac:dyDescent="0.25">
      <c r="A26" s="445" t="s">
        <v>531</v>
      </c>
      <c r="B26" s="443" t="s">
        <v>534</v>
      </c>
      <c r="C26" s="443" t="s">
        <v>535</v>
      </c>
      <c r="D26" s="443" t="s">
        <v>536</v>
      </c>
      <c r="E26" s="443" t="s">
        <v>532</v>
      </c>
      <c r="F26" s="443" t="s">
        <v>204</v>
      </c>
      <c r="G26" s="463">
        <v>5</v>
      </c>
      <c r="H26" s="464">
        <v>2</v>
      </c>
      <c r="I26" s="350">
        <f>G26*H26</f>
        <v>10</v>
      </c>
    </row>
    <row r="27" spans="1:9" ht="113.45" customHeight="1" x14ac:dyDescent="0.25">
      <c r="A27" s="445" t="s">
        <v>406</v>
      </c>
      <c r="B27" s="443" t="s">
        <v>407</v>
      </c>
      <c r="C27" s="443" t="s">
        <v>408</v>
      </c>
      <c r="D27" s="443" t="s">
        <v>409</v>
      </c>
      <c r="E27" s="443" t="s">
        <v>410</v>
      </c>
      <c r="F27" s="443" t="s">
        <v>411</v>
      </c>
      <c r="G27" s="463">
        <v>5</v>
      </c>
      <c r="H27" s="464">
        <v>1</v>
      </c>
      <c r="I27" s="350">
        <f>G27*H27</f>
        <v>5</v>
      </c>
    </row>
    <row r="28" spans="1:9" ht="93" customHeight="1" x14ac:dyDescent="0.25">
      <c r="A28" s="445" t="s">
        <v>412</v>
      </c>
      <c r="B28" s="443" t="s">
        <v>413</v>
      </c>
      <c r="C28" s="443" t="s">
        <v>414</v>
      </c>
      <c r="D28" s="443" t="s">
        <v>415</v>
      </c>
      <c r="E28" s="443" t="s">
        <v>416</v>
      </c>
      <c r="F28" s="443" t="s">
        <v>533</v>
      </c>
      <c r="G28" s="463">
        <v>5</v>
      </c>
      <c r="H28" s="464">
        <v>2</v>
      </c>
      <c r="I28" s="350">
        <f>G28*H28</f>
        <v>10</v>
      </c>
    </row>
    <row r="29" spans="1:9" ht="24.95" customHeight="1" x14ac:dyDescent="0.25">
      <c r="A29" s="778" t="s">
        <v>202</v>
      </c>
      <c r="B29" s="778"/>
      <c r="C29" s="778"/>
      <c r="D29" s="778"/>
      <c r="E29" s="778"/>
      <c r="F29" s="778"/>
      <c r="G29" s="778"/>
      <c r="H29" s="778"/>
      <c r="I29" s="61">
        <f>SUM(I26,I27,I28)</f>
        <v>25</v>
      </c>
    </row>
    <row r="30" spans="1:9" ht="24.75" customHeight="1" x14ac:dyDescent="0.25">
      <c r="A30" s="778" t="s">
        <v>541</v>
      </c>
      <c r="B30" s="778"/>
      <c r="C30" s="778"/>
      <c r="D30" s="778"/>
      <c r="E30" s="778"/>
      <c r="F30" s="778"/>
      <c r="G30" s="778"/>
      <c r="H30" s="778"/>
      <c r="I30" s="61">
        <f>I29*20/100</f>
        <v>5</v>
      </c>
    </row>
    <row r="31" spans="1:9" ht="25.15" customHeight="1" x14ac:dyDescent="0.25">
      <c r="A31" s="455"/>
      <c r="B31" s="456"/>
      <c r="C31" s="456"/>
      <c r="D31" s="456"/>
      <c r="E31" s="456"/>
      <c r="F31" s="456"/>
      <c r="G31" s="456"/>
      <c r="H31" s="456"/>
      <c r="I31" s="457"/>
    </row>
    <row r="32" spans="1:9" ht="24.75" customHeight="1" x14ac:dyDescent="0.25">
      <c r="A32" s="812" t="s">
        <v>417</v>
      </c>
      <c r="B32" s="813"/>
      <c r="C32" s="813"/>
      <c r="D32" s="813"/>
      <c r="E32" s="813"/>
      <c r="F32" s="814"/>
      <c r="G32" s="815">
        <v>5</v>
      </c>
      <c r="H32" s="816"/>
      <c r="I32" s="817"/>
    </row>
    <row r="33" spans="1:9" ht="153" customHeight="1" x14ac:dyDescent="0.25">
      <c r="A33" s="445" t="s">
        <v>418</v>
      </c>
      <c r="B33" s="443" t="s">
        <v>534</v>
      </c>
      <c r="C33" s="443" t="s">
        <v>535</v>
      </c>
      <c r="D33" s="443" t="s">
        <v>536</v>
      </c>
      <c r="E33" s="443" t="s">
        <v>532</v>
      </c>
      <c r="F33" s="446" t="s">
        <v>204</v>
      </c>
      <c r="G33" s="461">
        <v>5</v>
      </c>
      <c r="H33" s="462">
        <v>2</v>
      </c>
      <c r="I33" s="465">
        <f>G33*H33</f>
        <v>10</v>
      </c>
    </row>
    <row r="34" spans="1:9" ht="117.75" customHeight="1" x14ac:dyDescent="0.25">
      <c r="A34" s="445" t="s">
        <v>423</v>
      </c>
      <c r="B34" s="443" t="s">
        <v>407</v>
      </c>
      <c r="C34" s="443" t="s">
        <v>408</v>
      </c>
      <c r="D34" s="443" t="s">
        <v>409</v>
      </c>
      <c r="E34" s="443" t="s">
        <v>410</v>
      </c>
      <c r="F34" s="443" t="s">
        <v>537</v>
      </c>
      <c r="G34" s="461">
        <v>5</v>
      </c>
      <c r="H34" s="462">
        <v>1</v>
      </c>
      <c r="I34" s="465">
        <f t="shared" ref="I34:I35" si="2">G34*H34</f>
        <v>5</v>
      </c>
    </row>
    <row r="35" spans="1:9" ht="97.15" customHeight="1" x14ac:dyDescent="0.25">
      <c r="A35" s="458" t="s">
        <v>424</v>
      </c>
      <c r="B35" s="446" t="s">
        <v>398</v>
      </c>
      <c r="C35" s="446" t="s">
        <v>398</v>
      </c>
      <c r="D35" s="446" t="s">
        <v>398</v>
      </c>
      <c r="E35" s="446" t="s">
        <v>425</v>
      </c>
      <c r="F35" s="446" t="s">
        <v>426</v>
      </c>
      <c r="G35" s="461">
        <v>5</v>
      </c>
      <c r="H35" s="462">
        <v>2</v>
      </c>
      <c r="I35" s="465">
        <f t="shared" si="2"/>
        <v>10</v>
      </c>
    </row>
    <row r="36" spans="1:9" ht="24.95" customHeight="1" x14ac:dyDescent="0.25">
      <c r="A36" s="778" t="s">
        <v>206</v>
      </c>
      <c r="B36" s="778"/>
      <c r="C36" s="778"/>
      <c r="D36" s="778"/>
      <c r="E36" s="778"/>
      <c r="F36" s="778"/>
      <c r="G36" s="778"/>
      <c r="H36" s="778"/>
      <c r="I36" s="61">
        <f>SUM(I32,I33,I34,I35)</f>
        <v>25</v>
      </c>
    </row>
    <row r="37" spans="1:9" ht="24.95" customHeight="1" x14ac:dyDescent="0.25">
      <c r="A37" s="778" t="s">
        <v>541</v>
      </c>
      <c r="B37" s="778"/>
      <c r="C37" s="778"/>
      <c r="D37" s="778"/>
      <c r="E37" s="778"/>
      <c r="F37" s="778"/>
      <c r="G37" s="778"/>
      <c r="H37" s="778"/>
      <c r="I37" s="61">
        <f>I36*20/100</f>
        <v>5</v>
      </c>
    </row>
    <row r="38" spans="1:9" ht="25.15" customHeight="1" x14ac:dyDescent="0.25">
      <c r="A38" s="67"/>
      <c r="B38" s="67"/>
      <c r="C38" s="67"/>
      <c r="D38" s="67"/>
      <c r="E38" s="67"/>
      <c r="F38" s="67"/>
      <c r="G38" s="68"/>
      <c r="H38" s="68"/>
      <c r="I38" s="69"/>
    </row>
    <row r="39" spans="1:9" ht="28.5" customHeight="1" x14ac:dyDescent="0.25">
      <c r="A39" s="812" t="s">
        <v>207</v>
      </c>
      <c r="B39" s="813"/>
      <c r="C39" s="813"/>
      <c r="D39" s="813"/>
      <c r="E39" s="813"/>
      <c r="F39" s="813"/>
      <c r="G39" s="810">
        <v>5</v>
      </c>
      <c r="H39" s="810"/>
      <c r="I39" s="810"/>
    </row>
    <row r="40" spans="1:9" ht="64.150000000000006" customHeight="1" x14ac:dyDescent="0.25">
      <c r="A40" s="458" t="s">
        <v>152</v>
      </c>
      <c r="B40" s="443" t="s">
        <v>419</v>
      </c>
      <c r="C40" s="443" t="s">
        <v>420</v>
      </c>
      <c r="D40" s="443" t="s">
        <v>421</v>
      </c>
      <c r="E40" s="443" t="s">
        <v>422</v>
      </c>
      <c r="F40" s="443" t="s">
        <v>204</v>
      </c>
      <c r="G40" s="449">
        <v>5</v>
      </c>
      <c r="H40" s="450">
        <v>1</v>
      </c>
      <c r="I40" s="465">
        <f>G40*H40</f>
        <v>5</v>
      </c>
    </row>
    <row r="41" spans="1:9" ht="79.900000000000006" customHeight="1" x14ac:dyDescent="0.25">
      <c r="A41" s="458" t="s">
        <v>427</v>
      </c>
      <c r="B41" s="443" t="s">
        <v>208</v>
      </c>
      <c r="C41" s="443" t="s">
        <v>428</v>
      </c>
      <c r="D41" s="443" t="s">
        <v>209</v>
      </c>
      <c r="E41" s="443" t="s">
        <v>429</v>
      </c>
      <c r="F41" s="443" t="s">
        <v>430</v>
      </c>
      <c r="G41" s="449">
        <v>5</v>
      </c>
      <c r="H41" s="450">
        <v>2</v>
      </c>
      <c r="I41" s="465">
        <f t="shared" ref="I41:I42" si="3">G41*H41</f>
        <v>10</v>
      </c>
    </row>
    <row r="42" spans="1:9" ht="58.15" customHeight="1" x14ac:dyDescent="0.25">
      <c r="A42" s="458" t="s">
        <v>431</v>
      </c>
      <c r="B42" s="443" t="s">
        <v>210</v>
      </c>
      <c r="C42" s="443" t="s">
        <v>162</v>
      </c>
      <c r="D42" s="443" t="s">
        <v>211</v>
      </c>
      <c r="E42" s="443" t="s">
        <v>432</v>
      </c>
      <c r="F42" s="443" t="s">
        <v>433</v>
      </c>
      <c r="G42" s="449">
        <v>5</v>
      </c>
      <c r="H42" s="450">
        <v>2</v>
      </c>
      <c r="I42" s="465">
        <f t="shared" si="3"/>
        <v>10</v>
      </c>
    </row>
    <row r="43" spans="1:9" s="70" customFormat="1" ht="24.95" customHeight="1" x14ac:dyDescent="0.25">
      <c r="A43" s="778" t="s">
        <v>202</v>
      </c>
      <c r="B43" s="778"/>
      <c r="C43" s="778"/>
      <c r="D43" s="778"/>
      <c r="E43" s="778"/>
      <c r="F43" s="778"/>
      <c r="G43" s="778"/>
      <c r="H43" s="778"/>
      <c r="I43" s="61">
        <f>SUM(I40,I41,I42)</f>
        <v>25</v>
      </c>
    </row>
    <row r="44" spans="1:9" s="70" customFormat="1" ht="24.95" customHeight="1" x14ac:dyDescent="0.25">
      <c r="A44" s="778" t="s">
        <v>541</v>
      </c>
      <c r="B44" s="778"/>
      <c r="C44" s="778"/>
      <c r="D44" s="778"/>
      <c r="E44" s="778"/>
      <c r="F44" s="778"/>
      <c r="G44" s="778"/>
      <c r="H44" s="778"/>
      <c r="I44" s="61">
        <f>I43*20/100</f>
        <v>5</v>
      </c>
    </row>
    <row r="45" spans="1:9" ht="25.15" customHeight="1" x14ac:dyDescent="0.25">
      <c r="A45" s="65"/>
      <c r="B45" s="65"/>
      <c r="C45" s="65"/>
      <c r="D45" s="65"/>
      <c r="E45" s="65"/>
      <c r="F45" s="65"/>
      <c r="G45" s="65"/>
      <c r="H45" s="65"/>
      <c r="I45" s="66"/>
    </row>
    <row r="46" spans="1:9" ht="24" customHeight="1" x14ac:dyDescent="0.25">
      <c r="A46" s="356" t="s">
        <v>435</v>
      </c>
      <c r="B46" s="356"/>
      <c r="C46" s="356"/>
      <c r="D46" s="356"/>
      <c r="E46" s="356"/>
      <c r="F46" s="357" t="s">
        <v>212</v>
      </c>
      <c r="G46" s="784">
        <f>I75+I85+I94+I102</f>
        <v>40</v>
      </c>
      <c r="H46" s="784"/>
      <c r="I46" s="356" t="s">
        <v>85</v>
      </c>
    </row>
    <row r="47" spans="1:9" ht="24" customHeight="1" x14ac:dyDescent="0.25">
      <c r="A47" s="779" t="s">
        <v>462</v>
      </c>
      <c r="B47" s="779"/>
      <c r="C47" s="779"/>
      <c r="D47" s="779"/>
      <c r="E47" s="779"/>
      <c r="F47" s="779"/>
      <c r="G47" s="780">
        <v>8</v>
      </c>
      <c r="H47" s="780"/>
      <c r="I47" s="780"/>
    </row>
    <row r="48" spans="1:9" ht="230.45" customHeight="1" x14ac:dyDescent="0.25">
      <c r="A48" s="458" t="s">
        <v>463</v>
      </c>
      <c r="B48" s="454" t="s">
        <v>398</v>
      </c>
      <c r="C48" s="470" t="s">
        <v>437</v>
      </c>
      <c r="D48" s="454" t="s">
        <v>438</v>
      </c>
      <c r="E48" s="454" t="s">
        <v>439</v>
      </c>
      <c r="F48" s="454" t="s">
        <v>440</v>
      </c>
      <c r="G48" s="466">
        <v>5</v>
      </c>
      <c r="H48" s="467">
        <v>3</v>
      </c>
      <c r="I48" s="468">
        <f>G48*H48</f>
        <v>15</v>
      </c>
    </row>
    <row r="49" spans="1:9" ht="44.45" customHeight="1" x14ac:dyDescent="0.25">
      <c r="A49" s="458" t="s">
        <v>464</v>
      </c>
      <c r="B49" s="469" t="s">
        <v>398</v>
      </c>
      <c r="C49" s="454" t="s">
        <v>398</v>
      </c>
      <c r="D49" s="470" t="s">
        <v>441</v>
      </c>
      <c r="E49" s="454" t="s">
        <v>333</v>
      </c>
      <c r="F49" s="454" t="s">
        <v>442</v>
      </c>
      <c r="G49" s="466">
        <v>5</v>
      </c>
      <c r="H49" s="467">
        <v>3</v>
      </c>
      <c r="I49" s="468">
        <f t="shared" ref="I49:I50" si="4">G49*H49</f>
        <v>15</v>
      </c>
    </row>
    <row r="50" spans="1:9" ht="73.900000000000006" customHeight="1" x14ac:dyDescent="0.25">
      <c r="A50" s="458" t="s">
        <v>465</v>
      </c>
      <c r="B50" s="471" t="s">
        <v>398</v>
      </c>
      <c r="C50" s="471" t="s">
        <v>398</v>
      </c>
      <c r="D50" s="454" t="s">
        <v>338</v>
      </c>
      <c r="E50" s="454" t="s">
        <v>443</v>
      </c>
      <c r="F50" s="454" t="s">
        <v>444</v>
      </c>
      <c r="G50" s="466">
        <v>5</v>
      </c>
      <c r="H50" s="467">
        <v>2</v>
      </c>
      <c r="I50" s="468">
        <f t="shared" si="4"/>
        <v>10</v>
      </c>
    </row>
    <row r="51" spans="1:9" ht="24" customHeight="1" x14ac:dyDescent="0.25">
      <c r="A51" s="781" t="s">
        <v>202</v>
      </c>
      <c r="B51" s="782"/>
      <c r="C51" s="782"/>
      <c r="D51" s="782"/>
      <c r="E51" s="782"/>
      <c r="F51" s="782"/>
      <c r="G51" s="782"/>
      <c r="H51" s="783"/>
      <c r="I51" s="61">
        <f>SUM(I48,I49,I50)</f>
        <v>40</v>
      </c>
    </row>
    <row r="52" spans="1:9" ht="24" customHeight="1" x14ac:dyDescent="0.25">
      <c r="A52" s="778" t="s">
        <v>544</v>
      </c>
      <c r="B52" s="778"/>
      <c r="C52" s="778"/>
      <c r="D52" s="778"/>
      <c r="E52" s="778"/>
      <c r="F52" s="778"/>
      <c r="G52" s="778"/>
      <c r="H52" s="778"/>
      <c r="I52" s="61">
        <f>I51*20/100</f>
        <v>8</v>
      </c>
    </row>
    <row r="53" spans="1:9" ht="24" customHeight="1" x14ac:dyDescent="0.25">
      <c r="A53" s="431"/>
      <c r="B53" s="431"/>
      <c r="C53" s="431"/>
      <c r="D53" s="431"/>
      <c r="E53" s="431"/>
      <c r="F53" s="432"/>
      <c r="G53" s="433"/>
      <c r="H53" s="433"/>
      <c r="I53" s="431"/>
    </row>
    <row r="54" spans="1:9" ht="24.95" customHeight="1" x14ac:dyDescent="0.25">
      <c r="A54" s="779" t="s">
        <v>466</v>
      </c>
      <c r="B54" s="779"/>
      <c r="C54" s="779"/>
      <c r="D54" s="779"/>
      <c r="E54" s="779"/>
      <c r="F54" s="779"/>
      <c r="G54" s="780">
        <v>4</v>
      </c>
      <c r="H54" s="780"/>
      <c r="I54" s="780"/>
    </row>
    <row r="55" spans="1:9" ht="79.900000000000006" customHeight="1" x14ac:dyDescent="0.25">
      <c r="A55" s="458" t="s">
        <v>467</v>
      </c>
      <c r="B55" s="443" t="s">
        <v>398</v>
      </c>
      <c r="C55" s="443" t="s">
        <v>398</v>
      </c>
      <c r="D55" s="443" t="s">
        <v>398</v>
      </c>
      <c r="E55" s="443" t="s">
        <v>445</v>
      </c>
      <c r="F55" s="443" t="s">
        <v>446</v>
      </c>
      <c r="G55" s="466">
        <v>5</v>
      </c>
      <c r="H55" s="467">
        <v>1</v>
      </c>
      <c r="I55" s="468">
        <f>G55*H55</f>
        <v>5</v>
      </c>
    </row>
    <row r="56" spans="1:9" s="72" customFormat="1" ht="88.9" customHeight="1" x14ac:dyDescent="0.3">
      <c r="A56" s="458" t="s">
        <v>468</v>
      </c>
      <c r="B56" s="443" t="s">
        <v>398</v>
      </c>
      <c r="C56" s="443" t="s">
        <v>398</v>
      </c>
      <c r="D56" s="443" t="s">
        <v>333</v>
      </c>
      <c r="E56" s="443" t="s">
        <v>448</v>
      </c>
      <c r="F56" s="443" t="s">
        <v>447</v>
      </c>
      <c r="G56" s="466">
        <v>5</v>
      </c>
      <c r="H56" s="467">
        <v>3</v>
      </c>
      <c r="I56" s="468">
        <f t="shared" ref="I56" si="5">G56*H56</f>
        <v>15</v>
      </c>
    </row>
    <row r="57" spans="1:9" s="72" customFormat="1" ht="24" customHeight="1" x14ac:dyDescent="0.3">
      <c r="A57" s="781" t="s">
        <v>202</v>
      </c>
      <c r="B57" s="782"/>
      <c r="C57" s="782"/>
      <c r="D57" s="782"/>
      <c r="E57" s="782"/>
      <c r="F57" s="782"/>
      <c r="G57" s="782"/>
      <c r="H57" s="783"/>
      <c r="I57" s="61">
        <f>SUM(I55,I56)</f>
        <v>20</v>
      </c>
    </row>
    <row r="58" spans="1:9" s="72" customFormat="1" ht="24" customHeight="1" x14ac:dyDescent="0.3">
      <c r="A58" s="778" t="s">
        <v>545</v>
      </c>
      <c r="B58" s="778"/>
      <c r="C58" s="778"/>
      <c r="D58" s="778"/>
      <c r="E58" s="778"/>
      <c r="F58" s="778"/>
      <c r="G58" s="778"/>
      <c r="H58" s="778"/>
      <c r="I58" s="61">
        <f>I57*20/100</f>
        <v>4</v>
      </c>
    </row>
    <row r="59" spans="1:9" s="72" customFormat="1" ht="24" customHeight="1" x14ac:dyDescent="0.3">
      <c r="A59" s="71"/>
      <c r="B59" s="379"/>
      <c r="C59" s="379"/>
      <c r="D59" s="379"/>
      <c r="E59" s="379"/>
      <c r="F59" s="379"/>
      <c r="G59" s="379"/>
      <c r="H59" s="68"/>
      <c r="I59" s="68"/>
    </row>
    <row r="60" spans="1:9" ht="26.1" customHeight="1" x14ac:dyDescent="0.25">
      <c r="A60" s="779" t="s">
        <v>469</v>
      </c>
      <c r="B60" s="779"/>
      <c r="C60" s="779"/>
      <c r="D60" s="779"/>
      <c r="E60" s="779"/>
      <c r="F60" s="779"/>
      <c r="G60" s="780">
        <v>4</v>
      </c>
      <c r="H60" s="780"/>
      <c r="I60" s="780"/>
    </row>
    <row r="61" spans="1:9" ht="65.45" customHeight="1" x14ac:dyDescent="0.25">
      <c r="A61" s="458" t="s">
        <v>470</v>
      </c>
      <c r="B61" s="472" t="s">
        <v>398</v>
      </c>
      <c r="C61" s="472" t="s">
        <v>398</v>
      </c>
      <c r="D61" s="472" t="s">
        <v>398</v>
      </c>
      <c r="E61" s="472" t="s">
        <v>445</v>
      </c>
      <c r="F61" s="472" t="s">
        <v>446</v>
      </c>
      <c r="G61" s="466">
        <v>5</v>
      </c>
      <c r="H61" s="467">
        <v>1</v>
      </c>
      <c r="I61" s="468">
        <f>G61*H61</f>
        <v>5</v>
      </c>
    </row>
    <row r="62" spans="1:9" ht="45.6" customHeight="1" x14ac:dyDescent="0.25">
      <c r="A62" s="458" t="s">
        <v>471</v>
      </c>
      <c r="B62" s="453" t="s">
        <v>398</v>
      </c>
      <c r="C62" s="453" t="s">
        <v>398</v>
      </c>
      <c r="D62" s="453" t="s">
        <v>449</v>
      </c>
      <c r="E62" s="453" t="s">
        <v>450</v>
      </c>
      <c r="F62" s="453" t="s">
        <v>451</v>
      </c>
      <c r="G62" s="466">
        <v>5</v>
      </c>
      <c r="H62" s="467">
        <v>3</v>
      </c>
      <c r="I62" s="468">
        <f t="shared" ref="I62" si="6">G62*H62</f>
        <v>15</v>
      </c>
    </row>
    <row r="63" spans="1:9" s="73" customFormat="1" ht="24" customHeight="1" x14ac:dyDescent="0.25">
      <c r="A63" s="781" t="s">
        <v>202</v>
      </c>
      <c r="B63" s="782"/>
      <c r="C63" s="782"/>
      <c r="D63" s="782"/>
      <c r="E63" s="782"/>
      <c r="F63" s="782"/>
      <c r="G63" s="782"/>
      <c r="H63" s="783"/>
      <c r="I63" s="61">
        <f>SUM(I61,I62)</f>
        <v>20</v>
      </c>
    </row>
    <row r="64" spans="1:9" s="73" customFormat="1" ht="24" customHeight="1" x14ac:dyDescent="0.25">
      <c r="A64" s="778" t="s">
        <v>545</v>
      </c>
      <c r="B64" s="778"/>
      <c r="C64" s="778"/>
      <c r="D64" s="778"/>
      <c r="E64" s="778"/>
      <c r="F64" s="778"/>
      <c r="G64" s="778"/>
      <c r="H64" s="778"/>
      <c r="I64" s="61">
        <f>I63*20/100</f>
        <v>4</v>
      </c>
    </row>
    <row r="65" spans="1:16384" s="73" customFormat="1" ht="24" customHeight="1" x14ac:dyDescent="0.25">
      <c r="A65" s="71"/>
      <c r="B65" s="379"/>
      <c r="C65" s="379"/>
      <c r="D65" s="379"/>
      <c r="E65" s="379"/>
      <c r="F65" s="379"/>
      <c r="G65" s="379"/>
      <c r="H65" s="68"/>
      <c r="I65" s="68"/>
    </row>
    <row r="66" spans="1:16384" s="73" customFormat="1" ht="24" customHeight="1" x14ac:dyDescent="0.25">
      <c r="A66" s="779" t="s">
        <v>472</v>
      </c>
      <c r="B66" s="779"/>
      <c r="C66" s="779"/>
      <c r="D66" s="779"/>
      <c r="E66" s="779"/>
      <c r="F66" s="779"/>
      <c r="G66" s="780">
        <v>4</v>
      </c>
      <c r="H66" s="780"/>
      <c r="I66" s="780"/>
      <c r="J66" s="359"/>
      <c r="K66" s="360"/>
      <c r="L66" s="359"/>
      <c r="M66" s="359"/>
      <c r="N66" s="359"/>
      <c r="O66" s="359"/>
      <c r="P66" s="359"/>
      <c r="Q66" s="359"/>
      <c r="R66" s="359"/>
      <c r="S66" s="359"/>
      <c r="T66" s="360"/>
      <c r="U66" s="359"/>
      <c r="V66" s="359"/>
      <c r="W66" s="359"/>
      <c r="X66" s="359"/>
      <c r="Y66" s="359"/>
      <c r="Z66" s="359"/>
      <c r="AA66" s="359"/>
      <c r="AB66" s="359"/>
      <c r="AC66" s="360"/>
      <c r="AD66" s="359"/>
      <c r="AE66" s="359"/>
      <c r="AF66" s="359"/>
      <c r="AG66" s="359"/>
      <c r="AH66" s="359"/>
      <c r="AI66" s="359"/>
      <c r="AJ66" s="359"/>
      <c r="AK66" s="359"/>
      <c r="AL66" s="360"/>
      <c r="AM66" s="359"/>
      <c r="AN66" s="359"/>
      <c r="AO66" s="359"/>
      <c r="AP66" s="359"/>
      <c r="AQ66" s="359"/>
      <c r="AR66" s="359"/>
      <c r="AS66" s="359"/>
      <c r="AT66" s="359"/>
      <c r="AU66" s="360"/>
      <c r="AV66" s="359"/>
      <c r="AW66" s="359"/>
      <c r="AX66" s="359"/>
      <c r="AY66" s="359"/>
      <c r="AZ66" s="359"/>
      <c r="BA66" s="359"/>
      <c r="BB66" s="359"/>
      <c r="BC66" s="359"/>
      <c r="BD66" s="360"/>
      <c r="BE66" s="359"/>
      <c r="BF66" s="359"/>
      <c r="BG66" s="359"/>
      <c r="BH66" s="359"/>
      <c r="BI66" s="359"/>
      <c r="BJ66" s="359"/>
      <c r="BK66" s="359"/>
      <c r="BL66" s="359"/>
      <c r="BM66" s="360"/>
      <c r="BN66" s="359"/>
      <c r="BO66" s="359"/>
      <c r="BP66" s="359"/>
      <c r="BQ66" s="359"/>
      <c r="BR66" s="359"/>
      <c r="BS66" s="359"/>
      <c r="BT66" s="359"/>
      <c r="BU66" s="359"/>
      <c r="BV66" s="360"/>
      <c r="BW66" s="359"/>
      <c r="BX66" s="359"/>
      <c r="BY66" s="359"/>
      <c r="BZ66" s="359"/>
      <c r="CA66" s="359"/>
      <c r="CB66" s="359"/>
      <c r="CC66" s="359"/>
      <c r="CD66" s="359"/>
      <c r="CE66" s="360"/>
      <c r="CF66" s="359"/>
      <c r="CG66" s="359"/>
      <c r="CH66" s="359"/>
      <c r="CI66" s="359"/>
      <c r="CJ66" s="359"/>
      <c r="CK66" s="359"/>
      <c r="CL66" s="359"/>
      <c r="CM66" s="359"/>
      <c r="CN66" s="360"/>
      <c r="CO66" s="359"/>
      <c r="CP66" s="359"/>
      <c r="CQ66" s="359"/>
      <c r="CR66" s="359"/>
      <c r="CS66" s="359"/>
      <c r="CT66" s="359"/>
      <c r="CU66" s="359"/>
      <c r="CV66" s="359"/>
      <c r="CW66" s="360"/>
      <c r="CX66" s="359"/>
      <c r="CY66" s="359"/>
      <c r="CZ66" s="359"/>
      <c r="DA66" s="359"/>
      <c r="DB66" s="359"/>
      <c r="DC66" s="359"/>
      <c r="DD66" s="359"/>
      <c r="DE66" s="359"/>
      <c r="DF66" s="360"/>
      <c r="DG66" s="359"/>
      <c r="DH66" s="359"/>
      <c r="DI66" s="359"/>
      <c r="DJ66" s="359"/>
      <c r="DK66" s="359"/>
      <c r="DL66" s="359"/>
      <c r="DM66" s="359"/>
      <c r="DN66" s="359"/>
      <c r="DO66" s="360"/>
      <c r="DP66" s="359"/>
      <c r="DQ66" s="359"/>
      <c r="DR66" s="359"/>
      <c r="DS66" s="359"/>
      <c r="DT66" s="359"/>
      <c r="DU66" s="359"/>
      <c r="DV66" s="359"/>
      <c r="DW66" s="359"/>
      <c r="DX66" s="360"/>
      <c r="DY66" s="359"/>
      <c r="DZ66" s="359"/>
      <c r="EA66" s="359"/>
      <c r="EB66" s="359"/>
      <c r="EC66" s="359"/>
      <c r="ED66" s="359"/>
      <c r="EE66" s="359"/>
      <c r="EF66" s="359"/>
      <c r="EG66" s="360"/>
      <c r="EH66" s="359"/>
      <c r="EI66" s="359"/>
      <c r="EJ66" s="359"/>
      <c r="EK66" s="359"/>
      <c r="EL66" s="359"/>
      <c r="EM66" s="359"/>
      <c r="EN66" s="359"/>
      <c r="EO66" s="359"/>
      <c r="EP66" s="360"/>
      <c r="EQ66" s="359"/>
      <c r="ER66" s="359"/>
      <c r="ES66" s="359"/>
      <c r="ET66" s="359"/>
      <c r="EU66" s="359"/>
      <c r="EV66" s="359"/>
      <c r="EW66" s="359"/>
      <c r="EX66" s="359"/>
      <c r="EY66" s="360"/>
      <c r="EZ66" s="359"/>
      <c r="FA66" s="359"/>
      <c r="FB66" s="359"/>
      <c r="FC66" s="359"/>
      <c r="FD66" s="359"/>
      <c r="FE66" s="359"/>
      <c r="FF66" s="359"/>
      <c r="FG66" s="359"/>
      <c r="FH66" s="360"/>
      <c r="FI66" s="359"/>
      <c r="FJ66" s="359"/>
      <c r="FK66" s="359"/>
      <c r="FL66" s="359"/>
      <c r="FM66" s="359"/>
      <c r="FN66" s="359"/>
      <c r="FO66" s="359"/>
      <c r="FP66" s="359"/>
      <c r="FQ66" s="360"/>
      <c r="FR66" s="359"/>
      <c r="FS66" s="359"/>
      <c r="FT66" s="359"/>
      <c r="FU66" s="359"/>
      <c r="FV66" s="359"/>
      <c r="FW66" s="359"/>
      <c r="FX66" s="359"/>
      <c r="FY66" s="359"/>
      <c r="FZ66" s="360"/>
      <c r="GA66" s="359"/>
      <c r="GB66" s="359"/>
      <c r="GC66" s="359"/>
      <c r="GD66" s="359"/>
      <c r="GE66" s="359"/>
      <c r="GF66" s="359"/>
      <c r="GG66" s="359"/>
      <c r="GH66" s="359"/>
      <c r="GI66" s="360"/>
      <c r="GJ66" s="359"/>
      <c r="GK66" s="359"/>
      <c r="GL66" s="359"/>
      <c r="GM66" s="359"/>
      <c r="GN66" s="359"/>
      <c r="GO66" s="359"/>
      <c r="GP66" s="359"/>
      <c r="GQ66" s="359"/>
      <c r="GR66" s="360"/>
      <c r="GS66" s="359"/>
      <c r="GT66" s="359"/>
      <c r="GU66" s="359"/>
      <c r="GV66" s="359"/>
      <c r="GW66" s="359"/>
      <c r="GX66" s="359"/>
      <c r="GY66" s="359"/>
      <c r="GZ66" s="359"/>
      <c r="HA66" s="360"/>
      <c r="HB66" s="359"/>
      <c r="HC66" s="359"/>
      <c r="HD66" s="359"/>
      <c r="HE66" s="359"/>
      <c r="HF66" s="359"/>
      <c r="HG66" s="359"/>
      <c r="HH66" s="359"/>
      <c r="HI66" s="359"/>
      <c r="HJ66" s="360"/>
      <c r="HK66" s="359"/>
      <c r="HL66" s="359"/>
      <c r="HM66" s="359"/>
      <c r="HN66" s="359"/>
      <c r="HO66" s="359"/>
      <c r="HP66" s="359"/>
      <c r="HQ66" s="359"/>
      <c r="HR66" s="359"/>
      <c r="HS66" s="360"/>
      <c r="HT66" s="359"/>
      <c r="HU66" s="359"/>
      <c r="HV66" s="359"/>
      <c r="HW66" s="359"/>
      <c r="HX66" s="359"/>
      <c r="HY66" s="359"/>
      <c r="HZ66" s="359"/>
      <c r="IA66" s="359"/>
      <c r="IB66" s="360"/>
      <c r="IC66" s="359"/>
      <c r="ID66" s="359"/>
      <c r="IE66" s="359"/>
      <c r="IF66" s="359"/>
      <c r="IG66" s="359"/>
      <c r="IH66" s="359"/>
      <c r="II66" s="359"/>
      <c r="IJ66" s="359"/>
      <c r="IK66" s="360"/>
      <c r="IL66" s="359"/>
      <c r="IM66" s="359"/>
      <c r="IN66" s="359"/>
      <c r="IO66" s="359"/>
      <c r="IP66" s="359"/>
      <c r="IQ66" s="359"/>
      <c r="IR66" s="359"/>
      <c r="IS66" s="359"/>
      <c r="IT66" s="360"/>
      <c r="IU66" s="359"/>
      <c r="IV66" s="359"/>
      <c r="IW66" s="359"/>
      <c r="IX66" s="359"/>
      <c r="IY66" s="359"/>
      <c r="IZ66" s="359"/>
      <c r="JA66" s="359"/>
      <c r="JB66" s="359"/>
      <c r="JC66" s="360"/>
      <c r="JD66" s="359"/>
      <c r="JE66" s="359"/>
      <c r="JF66" s="359"/>
      <c r="JG66" s="359"/>
      <c r="JH66" s="359"/>
      <c r="JI66" s="359"/>
      <c r="JJ66" s="359"/>
      <c r="JK66" s="359"/>
      <c r="JL66" s="360"/>
      <c r="JM66" s="359"/>
      <c r="JN66" s="359"/>
      <c r="JO66" s="359"/>
      <c r="JP66" s="359"/>
      <c r="JQ66" s="359"/>
      <c r="JR66" s="359"/>
      <c r="JS66" s="359"/>
      <c r="JT66" s="359"/>
      <c r="JU66" s="360"/>
      <c r="JV66" s="359"/>
      <c r="JW66" s="359"/>
      <c r="JX66" s="359"/>
      <c r="JY66" s="359"/>
      <c r="JZ66" s="359"/>
      <c r="KA66" s="359"/>
      <c r="KB66" s="359"/>
      <c r="KC66" s="359"/>
      <c r="KD66" s="360"/>
      <c r="KE66" s="359"/>
      <c r="KF66" s="359"/>
      <c r="KG66" s="359"/>
      <c r="KH66" s="359"/>
      <c r="KI66" s="359"/>
      <c r="KJ66" s="359"/>
      <c r="KK66" s="359"/>
      <c r="KL66" s="359"/>
      <c r="KM66" s="360"/>
      <c r="KN66" s="359"/>
      <c r="KO66" s="359"/>
      <c r="KP66" s="359"/>
      <c r="KQ66" s="359"/>
      <c r="KR66" s="359"/>
      <c r="KS66" s="359"/>
      <c r="KT66" s="359"/>
      <c r="KU66" s="359"/>
      <c r="KV66" s="360"/>
      <c r="KW66" s="359"/>
      <c r="KX66" s="359"/>
      <c r="KY66" s="359"/>
      <c r="KZ66" s="359"/>
      <c r="LA66" s="359"/>
      <c r="LB66" s="359"/>
      <c r="LC66" s="359"/>
      <c r="LD66" s="359"/>
      <c r="LE66" s="360"/>
      <c r="LF66" s="359"/>
      <c r="LG66" s="359"/>
      <c r="LH66" s="359"/>
      <c r="LI66" s="359"/>
      <c r="LJ66" s="359"/>
      <c r="LK66" s="359"/>
      <c r="LL66" s="359"/>
      <c r="LM66" s="359"/>
      <c r="LN66" s="360"/>
      <c r="LO66" s="359"/>
      <c r="LP66" s="359"/>
      <c r="LQ66" s="359"/>
      <c r="LR66" s="359"/>
      <c r="LS66" s="359"/>
      <c r="LT66" s="359"/>
      <c r="LU66" s="359"/>
      <c r="LV66" s="359"/>
      <c r="LW66" s="360"/>
      <c r="LX66" s="359"/>
      <c r="LY66" s="359"/>
      <c r="LZ66" s="359"/>
      <c r="MA66" s="359"/>
      <c r="MB66" s="359"/>
      <c r="MC66" s="359"/>
      <c r="MD66" s="359"/>
      <c r="ME66" s="359"/>
      <c r="MF66" s="360"/>
      <c r="MG66" s="359"/>
      <c r="MH66" s="359"/>
      <c r="MI66" s="359"/>
      <c r="MJ66" s="359"/>
      <c r="MK66" s="359"/>
      <c r="ML66" s="359"/>
      <c r="MM66" s="359"/>
      <c r="MN66" s="359"/>
      <c r="MO66" s="360"/>
      <c r="MP66" s="359"/>
      <c r="MQ66" s="359"/>
      <c r="MR66" s="359"/>
      <c r="MS66" s="359"/>
      <c r="MT66" s="359"/>
      <c r="MU66" s="359"/>
      <c r="MV66" s="359"/>
      <c r="MW66" s="359"/>
      <c r="MX66" s="360"/>
      <c r="MY66" s="359"/>
      <c r="MZ66" s="359"/>
      <c r="NA66" s="359"/>
      <c r="NB66" s="359"/>
      <c r="NC66" s="359"/>
      <c r="ND66" s="359"/>
      <c r="NE66" s="359"/>
      <c r="NF66" s="359"/>
      <c r="NG66" s="360"/>
      <c r="NH66" s="359"/>
      <c r="NI66" s="359"/>
      <c r="NJ66" s="359"/>
      <c r="NK66" s="359"/>
      <c r="NL66" s="359"/>
      <c r="NM66" s="359"/>
      <c r="NN66" s="359"/>
      <c r="NO66" s="359"/>
      <c r="NP66" s="360"/>
      <c r="NQ66" s="359"/>
      <c r="NR66" s="359"/>
      <c r="NS66" s="359"/>
      <c r="NT66" s="359"/>
      <c r="NU66" s="359"/>
      <c r="NV66" s="359"/>
      <c r="NW66" s="359"/>
      <c r="NX66" s="359"/>
      <c r="NY66" s="360"/>
      <c r="NZ66" s="359"/>
      <c r="OA66" s="359"/>
      <c r="OB66" s="359"/>
      <c r="OC66" s="359"/>
      <c r="OD66" s="359"/>
      <c r="OE66" s="359"/>
      <c r="OF66" s="359"/>
      <c r="OG66" s="359"/>
      <c r="OH66" s="360"/>
      <c r="OI66" s="359"/>
      <c r="OJ66" s="359"/>
      <c r="OK66" s="359"/>
      <c r="OL66" s="359"/>
      <c r="OM66" s="359"/>
      <c r="ON66" s="359"/>
      <c r="OO66" s="359"/>
      <c r="OP66" s="359"/>
      <c r="OQ66" s="360"/>
      <c r="OR66" s="359"/>
      <c r="OS66" s="359"/>
      <c r="OT66" s="359"/>
      <c r="OU66" s="359"/>
      <c r="OV66" s="359"/>
      <c r="OW66" s="359"/>
      <c r="OX66" s="359"/>
      <c r="OY66" s="359"/>
      <c r="OZ66" s="360"/>
      <c r="PA66" s="359"/>
      <c r="PB66" s="359"/>
      <c r="PC66" s="359"/>
      <c r="PD66" s="359"/>
      <c r="PE66" s="359"/>
      <c r="PF66" s="359"/>
      <c r="PG66" s="359"/>
      <c r="PH66" s="359"/>
      <c r="PI66" s="360"/>
      <c r="PJ66" s="359"/>
      <c r="PK66" s="359"/>
      <c r="PL66" s="359"/>
      <c r="PM66" s="359"/>
      <c r="PN66" s="359"/>
      <c r="PO66" s="359"/>
      <c r="PP66" s="359"/>
      <c r="PQ66" s="359"/>
      <c r="PR66" s="360"/>
      <c r="PS66" s="359"/>
      <c r="PT66" s="359"/>
      <c r="PU66" s="359"/>
      <c r="PV66" s="359"/>
      <c r="PW66" s="359"/>
      <c r="PX66" s="359"/>
      <c r="PY66" s="359"/>
      <c r="PZ66" s="359"/>
      <c r="QA66" s="360"/>
      <c r="QB66" s="359"/>
      <c r="QC66" s="359"/>
      <c r="QD66" s="359"/>
      <c r="QE66" s="359"/>
      <c r="QF66" s="359"/>
      <c r="QG66" s="359"/>
      <c r="QH66" s="359"/>
      <c r="QI66" s="359"/>
      <c r="QJ66" s="360"/>
      <c r="QK66" s="359"/>
      <c r="QL66" s="359"/>
      <c r="QM66" s="359"/>
      <c r="QN66" s="359"/>
      <c r="QO66" s="359"/>
      <c r="QP66" s="359"/>
      <c r="QQ66" s="359"/>
      <c r="QR66" s="359"/>
      <c r="QS66" s="360"/>
      <c r="QT66" s="359"/>
      <c r="QU66" s="359"/>
      <c r="QV66" s="359"/>
      <c r="QW66" s="359"/>
      <c r="QX66" s="359"/>
      <c r="QY66" s="359"/>
      <c r="QZ66" s="359"/>
      <c r="RA66" s="359"/>
      <c r="RB66" s="360"/>
      <c r="RC66" s="359"/>
      <c r="RD66" s="359"/>
      <c r="RE66" s="359"/>
      <c r="RF66" s="359"/>
      <c r="RG66" s="359"/>
      <c r="RH66" s="359"/>
      <c r="RI66" s="359"/>
      <c r="RJ66" s="359"/>
      <c r="RK66" s="360"/>
      <c r="RL66" s="359"/>
      <c r="RM66" s="359"/>
      <c r="RN66" s="359"/>
      <c r="RO66" s="359"/>
      <c r="RP66" s="359"/>
      <c r="RQ66" s="359"/>
      <c r="RR66" s="359"/>
      <c r="RS66" s="359"/>
      <c r="RT66" s="360"/>
      <c r="RU66" s="359"/>
      <c r="RV66" s="359"/>
      <c r="RW66" s="359"/>
      <c r="RX66" s="359"/>
      <c r="RY66" s="359"/>
      <c r="RZ66" s="359"/>
      <c r="SA66" s="359"/>
      <c r="SB66" s="359"/>
      <c r="SC66" s="360"/>
      <c r="SD66" s="359"/>
      <c r="SE66" s="359"/>
      <c r="SF66" s="359"/>
      <c r="SG66" s="359"/>
      <c r="SH66" s="359"/>
      <c r="SI66" s="359"/>
      <c r="SJ66" s="359"/>
      <c r="SK66" s="359"/>
      <c r="SL66" s="360"/>
      <c r="SM66" s="359"/>
      <c r="SN66" s="359"/>
      <c r="SO66" s="359"/>
      <c r="SP66" s="359"/>
      <c r="SQ66" s="359"/>
      <c r="SR66" s="359"/>
      <c r="SS66" s="359"/>
      <c r="ST66" s="359"/>
      <c r="SU66" s="360"/>
      <c r="SV66" s="359"/>
      <c r="SW66" s="359"/>
      <c r="SX66" s="359"/>
      <c r="SY66" s="359"/>
      <c r="SZ66" s="359"/>
      <c r="TA66" s="359"/>
      <c r="TB66" s="359"/>
      <c r="TC66" s="359"/>
      <c r="TD66" s="360"/>
      <c r="TE66" s="359"/>
      <c r="TF66" s="359"/>
      <c r="TG66" s="359"/>
      <c r="TH66" s="359"/>
      <c r="TI66" s="359"/>
      <c r="TJ66" s="359"/>
      <c r="TK66" s="359"/>
      <c r="TL66" s="359"/>
      <c r="TM66" s="360"/>
      <c r="TN66" s="359"/>
      <c r="TO66" s="359"/>
      <c r="TP66" s="359"/>
      <c r="TQ66" s="359"/>
      <c r="TR66" s="359"/>
      <c r="TS66" s="359"/>
      <c r="TT66" s="359"/>
      <c r="TU66" s="359"/>
      <c r="TV66" s="360"/>
      <c r="TW66" s="359"/>
      <c r="TX66" s="359"/>
      <c r="TY66" s="359"/>
      <c r="TZ66" s="359"/>
      <c r="UA66" s="359"/>
      <c r="UB66" s="359"/>
      <c r="UC66" s="359"/>
      <c r="UD66" s="359"/>
      <c r="UE66" s="360"/>
      <c r="UF66" s="359"/>
      <c r="UG66" s="359"/>
      <c r="UH66" s="359"/>
      <c r="UI66" s="359"/>
      <c r="UJ66" s="359"/>
      <c r="UK66" s="359"/>
      <c r="UL66" s="359"/>
      <c r="UM66" s="359"/>
      <c r="UN66" s="360"/>
      <c r="UO66" s="359"/>
      <c r="UP66" s="359"/>
      <c r="UQ66" s="359"/>
      <c r="UR66" s="359"/>
      <c r="US66" s="359"/>
      <c r="UT66" s="359"/>
      <c r="UU66" s="359"/>
      <c r="UV66" s="359"/>
      <c r="UW66" s="360"/>
      <c r="UX66" s="359"/>
      <c r="UY66" s="359"/>
      <c r="UZ66" s="359"/>
      <c r="VA66" s="359"/>
      <c r="VB66" s="359"/>
      <c r="VC66" s="359"/>
      <c r="VD66" s="359"/>
      <c r="VE66" s="359"/>
      <c r="VF66" s="360"/>
      <c r="VG66" s="359"/>
      <c r="VH66" s="359"/>
      <c r="VI66" s="359"/>
      <c r="VJ66" s="359"/>
      <c r="VK66" s="359"/>
      <c r="VL66" s="359"/>
      <c r="VM66" s="359"/>
      <c r="VN66" s="359"/>
      <c r="VO66" s="360"/>
      <c r="VP66" s="359"/>
      <c r="VQ66" s="359"/>
      <c r="VR66" s="359"/>
      <c r="VS66" s="359"/>
      <c r="VT66" s="359"/>
      <c r="VU66" s="359"/>
      <c r="VV66" s="359"/>
      <c r="VW66" s="359"/>
      <c r="VX66" s="360"/>
      <c r="VY66" s="359"/>
      <c r="VZ66" s="359"/>
      <c r="WA66" s="359"/>
      <c r="WB66" s="359"/>
      <c r="WC66" s="359"/>
      <c r="WD66" s="359"/>
      <c r="WE66" s="359"/>
      <c r="WF66" s="359"/>
      <c r="WG66" s="360"/>
      <c r="WH66" s="359"/>
      <c r="WI66" s="359"/>
      <c r="WJ66" s="359"/>
      <c r="WK66" s="359"/>
      <c r="WL66" s="359"/>
      <c r="WM66" s="359"/>
      <c r="WN66" s="359"/>
      <c r="WO66" s="359"/>
      <c r="WP66" s="360"/>
      <c r="WQ66" s="359"/>
      <c r="WR66" s="359"/>
      <c r="WS66" s="359"/>
      <c r="WT66" s="359"/>
      <c r="WU66" s="359"/>
      <c r="WV66" s="359"/>
      <c r="WW66" s="359"/>
      <c r="WX66" s="359"/>
      <c r="WY66" s="360"/>
      <c r="WZ66" s="359"/>
      <c r="XA66" s="359"/>
      <c r="XB66" s="359"/>
      <c r="XC66" s="359"/>
      <c r="XD66" s="359"/>
      <c r="XE66" s="359"/>
      <c r="XF66" s="359"/>
      <c r="XG66" s="359"/>
      <c r="XH66" s="360"/>
      <c r="XI66" s="359"/>
      <c r="XJ66" s="359"/>
      <c r="XK66" s="359"/>
      <c r="XL66" s="359"/>
      <c r="XM66" s="359"/>
      <c r="XN66" s="359"/>
      <c r="XO66" s="359"/>
      <c r="XP66" s="359"/>
      <c r="XQ66" s="360"/>
      <c r="XR66" s="359"/>
      <c r="XS66" s="359"/>
      <c r="XT66" s="359"/>
      <c r="XU66" s="359"/>
      <c r="XV66" s="359"/>
      <c r="XW66" s="359"/>
      <c r="XX66" s="359"/>
      <c r="XY66" s="359"/>
      <c r="XZ66" s="360"/>
      <c r="YA66" s="359"/>
      <c r="YB66" s="359"/>
      <c r="YC66" s="359"/>
      <c r="YD66" s="359"/>
      <c r="YE66" s="359"/>
      <c r="YF66" s="359"/>
      <c r="YG66" s="359"/>
      <c r="YH66" s="359"/>
      <c r="YI66" s="360"/>
      <c r="YJ66" s="359"/>
      <c r="YK66" s="359"/>
      <c r="YL66" s="359"/>
      <c r="YM66" s="359"/>
      <c r="YN66" s="359"/>
      <c r="YO66" s="359"/>
      <c r="YP66" s="359"/>
      <c r="YQ66" s="359"/>
      <c r="YR66" s="360"/>
      <c r="YS66" s="359"/>
      <c r="YT66" s="359"/>
      <c r="YU66" s="359"/>
      <c r="YV66" s="359"/>
      <c r="YW66" s="359"/>
      <c r="YX66" s="359"/>
      <c r="YY66" s="359"/>
      <c r="YZ66" s="359"/>
      <c r="ZA66" s="360"/>
      <c r="ZB66" s="359"/>
      <c r="ZC66" s="359"/>
      <c r="ZD66" s="359"/>
      <c r="ZE66" s="359"/>
      <c r="ZF66" s="359"/>
      <c r="ZG66" s="359"/>
      <c r="ZH66" s="359"/>
      <c r="ZI66" s="359"/>
      <c r="ZJ66" s="360"/>
      <c r="ZK66" s="359"/>
      <c r="ZL66" s="359"/>
      <c r="ZM66" s="359"/>
      <c r="ZN66" s="359"/>
      <c r="ZO66" s="359"/>
      <c r="ZP66" s="359"/>
      <c r="ZQ66" s="359"/>
      <c r="ZR66" s="359"/>
      <c r="ZS66" s="360"/>
      <c r="ZT66" s="359"/>
      <c r="ZU66" s="359"/>
      <c r="ZV66" s="359"/>
      <c r="ZW66" s="359"/>
      <c r="ZX66" s="359"/>
      <c r="ZY66" s="359"/>
      <c r="ZZ66" s="359"/>
      <c r="AAA66" s="359"/>
      <c r="AAB66" s="360"/>
      <c r="AAC66" s="359"/>
      <c r="AAD66" s="359"/>
      <c r="AAE66" s="359"/>
      <c r="AAF66" s="359"/>
      <c r="AAG66" s="359"/>
      <c r="AAH66" s="359"/>
      <c r="AAI66" s="359"/>
      <c r="AAJ66" s="359"/>
      <c r="AAK66" s="360"/>
      <c r="AAL66" s="359"/>
      <c r="AAM66" s="359"/>
      <c r="AAN66" s="359"/>
      <c r="AAO66" s="359"/>
      <c r="AAP66" s="359"/>
      <c r="AAQ66" s="359"/>
      <c r="AAR66" s="359"/>
      <c r="AAS66" s="359"/>
      <c r="AAT66" s="360"/>
      <c r="AAU66" s="359"/>
      <c r="AAV66" s="359"/>
      <c r="AAW66" s="359"/>
      <c r="AAX66" s="359"/>
      <c r="AAY66" s="359"/>
      <c r="AAZ66" s="359"/>
      <c r="ABA66" s="359"/>
      <c r="ABB66" s="359"/>
      <c r="ABC66" s="360"/>
      <c r="ABD66" s="359"/>
      <c r="ABE66" s="359"/>
      <c r="ABF66" s="359"/>
      <c r="ABG66" s="359"/>
      <c r="ABH66" s="359"/>
      <c r="ABI66" s="359"/>
      <c r="ABJ66" s="359"/>
      <c r="ABK66" s="359"/>
      <c r="ABL66" s="360"/>
      <c r="ABM66" s="359"/>
      <c r="ABN66" s="359"/>
      <c r="ABO66" s="359"/>
      <c r="ABP66" s="359"/>
      <c r="ABQ66" s="359"/>
      <c r="ABR66" s="359"/>
      <c r="ABS66" s="359"/>
      <c r="ABT66" s="359"/>
      <c r="ABU66" s="360"/>
      <c r="ABV66" s="359"/>
      <c r="ABW66" s="359"/>
      <c r="ABX66" s="359"/>
      <c r="ABY66" s="359"/>
      <c r="ABZ66" s="359"/>
      <c r="ACA66" s="359"/>
      <c r="ACB66" s="359"/>
      <c r="ACC66" s="359"/>
      <c r="ACD66" s="360"/>
      <c r="ACE66" s="359"/>
      <c r="ACF66" s="359"/>
      <c r="ACG66" s="359"/>
      <c r="ACH66" s="359"/>
      <c r="ACI66" s="359"/>
      <c r="ACJ66" s="359"/>
      <c r="ACK66" s="359"/>
      <c r="ACL66" s="359"/>
      <c r="ACM66" s="360"/>
      <c r="ACN66" s="359"/>
      <c r="ACO66" s="359"/>
      <c r="ACP66" s="359"/>
      <c r="ACQ66" s="359"/>
      <c r="ACR66" s="359"/>
      <c r="ACS66" s="359"/>
      <c r="ACT66" s="359"/>
      <c r="ACU66" s="359"/>
      <c r="ACV66" s="360"/>
      <c r="ACW66" s="359"/>
      <c r="ACX66" s="359"/>
      <c r="ACY66" s="359"/>
      <c r="ACZ66" s="359"/>
      <c r="ADA66" s="359"/>
      <c r="ADB66" s="359"/>
      <c r="ADC66" s="359"/>
      <c r="ADD66" s="359"/>
      <c r="ADE66" s="360"/>
      <c r="ADF66" s="359"/>
      <c r="ADG66" s="359"/>
      <c r="ADH66" s="359"/>
      <c r="ADI66" s="359"/>
      <c r="ADJ66" s="359"/>
      <c r="ADK66" s="359"/>
      <c r="ADL66" s="359"/>
      <c r="ADM66" s="359"/>
      <c r="ADN66" s="360"/>
      <c r="ADO66" s="359"/>
      <c r="ADP66" s="359"/>
      <c r="ADQ66" s="359"/>
      <c r="ADR66" s="359"/>
      <c r="ADS66" s="359"/>
      <c r="ADT66" s="359"/>
      <c r="ADU66" s="359"/>
      <c r="ADV66" s="359"/>
      <c r="ADW66" s="360"/>
      <c r="ADX66" s="359"/>
      <c r="ADY66" s="359"/>
      <c r="ADZ66" s="359"/>
      <c r="AEA66" s="359"/>
      <c r="AEB66" s="359"/>
      <c r="AEC66" s="359"/>
      <c r="AED66" s="359"/>
      <c r="AEE66" s="359"/>
      <c r="AEF66" s="360"/>
      <c r="AEG66" s="359"/>
      <c r="AEH66" s="359"/>
      <c r="AEI66" s="359"/>
      <c r="AEJ66" s="359"/>
      <c r="AEK66" s="359"/>
      <c r="AEL66" s="359"/>
      <c r="AEM66" s="359"/>
      <c r="AEN66" s="359"/>
      <c r="AEO66" s="360"/>
      <c r="AEP66" s="359"/>
      <c r="AEQ66" s="359"/>
      <c r="AER66" s="359"/>
      <c r="AES66" s="359"/>
      <c r="AET66" s="359"/>
      <c r="AEU66" s="359"/>
      <c r="AEV66" s="359"/>
      <c r="AEW66" s="359"/>
      <c r="AEX66" s="360"/>
      <c r="AEY66" s="359"/>
      <c r="AEZ66" s="359"/>
      <c r="AFA66" s="359"/>
      <c r="AFB66" s="359"/>
      <c r="AFC66" s="359"/>
      <c r="AFD66" s="359"/>
      <c r="AFE66" s="359"/>
      <c r="AFF66" s="359"/>
      <c r="AFG66" s="360"/>
      <c r="AFH66" s="359"/>
      <c r="AFI66" s="359"/>
      <c r="AFJ66" s="359"/>
      <c r="AFK66" s="359"/>
      <c r="AFL66" s="359"/>
      <c r="AFM66" s="359"/>
      <c r="AFN66" s="359"/>
      <c r="AFO66" s="359"/>
      <c r="AFP66" s="360"/>
      <c r="AFQ66" s="359"/>
      <c r="AFR66" s="359"/>
      <c r="AFS66" s="359"/>
      <c r="AFT66" s="359"/>
      <c r="AFU66" s="359"/>
      <c r="AFV66" s="359"/>
      <c r="AFW66" s="359"/>
      <c r="AFX66" s="359"/>
      <c r="AFY66" s="360"/>
      <c r="AFZ66" s="359"/>
      <c r="AGA66" s="359"/>
      <c r="AGB66" s="359"/>
      <c r="AGC66" s="359"/>
      <c r="AGD66" s="359"/>
      <c r="AGE66" s="359"/>
      <c r="AGF66" s="359"/>
      <c r="AGG66" s="359"/>
      <c r="AGH66" s="360"/>
      <c r="AGI66" s="359"/>
      <c r="AGJ66" s="359"/>
      <c r="AGK66" s="359"/>
      <c r="AGL66" s="359"/>
      <c r="AGM66" s="359"/>
      <c r="AGN66" s="359"/>
      <c r="AGO66" s="359"/>
      <c r="AGP66" s="359"/>
      <c r="AGQ66" s="360"/>
      <c r="AGR66" s="359"/>
      <c r="AGS66" s="359"/>
      <c r="AGT66" s="359"/>
      <c r="AGU66" s="359"/>
      <c r="AGV66" s="359"/>
      <c r="AGW66" s="359"/>
      <c r="AGX66" s="359"/>
      <c r="AGY66" s="359"/>
      <c r="AGZ66" s="360"/>
      <c r="AHA66" s="359"/>
      <c r="AHB66" s="359"/>
      <c r="AHC66" s="359"/>
      <c r="AHD66" s="359"/>
      <c r="AHE66" s="359"/>
      <c r="AHF66" s="359"/>
      <c r="AHG66" s="359"/>
      <c r="AHH66" s="359"/>
      <c r="AHI66" s="360"/>
      <c r="AHJ66" s="359"/>
      <c r="AHK66" s="359"/>
      <c r="AHL66" s="359"/>
      <c r="AHM66" s="359"/>
      <c r="AHN66" s="359"/>
      <c r="AHO66" s="359"/>
      <c r="AHP66" s="359"/>
      <c r="AHQ66" s="359"/>
      <c r="AHR66" s="360"/>
      <c r="AHS66" s="359"/>
      <c r="AHT66" s="359"/>
      <c r="AHU66" s="359"/>
      <c r="AHV66" s="359"/>
      <c r="AHW66" s="359"/>
      <c r="AHX66" s="359"/>
      <c r="AHY66" s="359"/>
      <c r="AHZ66" s="359"/>
      <c r="AIA66" s="360"/>
      <c r="AIB66" s="359"/>
      <c r="AIC66" s="359"/>
      <c r="AID66" s="359"/>
      <c r="AIE66" s="359"/>
      <c r="AIF66" s="359"/>
      <c r="AIG66" s="359"/>
      <c r="AIH66" s="359"/>
      <c r="AII66" s="359"/>
      <c r="AIJ66" s="360"/>
      <c r="AIK66" s="359"/>
      <c r="AIL66" s="359"/>
      <c r="AIM66" s="359"/>
      <c r="AIN66" s="359"/>
      <c r="AIO66" s="359"/>
      <c r="AIP66" s="359"/>
      <c r="AIQ66" s="359"/>
      <c r="AIR66" s="359"/>
      <c r="AIS66" s="360"/>
      <c r="AIT66" s="359"/>
      <c r="AIU66" s="359"/>
      <c r="AIV66" s="359"/>
      <c r="AIW66" s="359"/>
      <c r="AIX66" s="359"/>
      <c r="AIY66" s="359"/>
      <c r="AIZ66" s="359"/>
      <c r="AJA66" s="359"/>
      <c r="AJB66" s="360"/>
      <c r="AJC66" s="359"/>
      <c r="AJD66" s="359"/>
      <c r="AJE66" s="359"/>
      <c r="AJF66" s="359"/>
      <c r="AJG66" s="359"/>
      <c r="AJH66" s="359"/>
      <c r="AJI66" s="359"/>
      <c r="AJJ66" s="359"/>
      <c r="AJK66" s="360"/>
      <c r="AJL66" s="359"/>
      <c r="AJM66" s="359"/>
      <c r="AJN66" s="359"/>
      <c r="AJO66" s="359"/>
      <c r="AJP66" s="359"/>
      <c r="AJQ66" s="359"/>
      <c r="AJR66" s="359"/>
      <c r="AJS66" s="359"/>
      <c r="AJT66" s="360"/>
      <c r="AJU66" s="359"/>
      <c r="AJV66" s="359"/>
      <c r="AJW66" s="359"/>
      <c r="AJX66" s="359"/>
      <c r="AJY66" s="359"/>
      <c r="AJZ66" s="359"/>
      <c r="AKA66" s="359"/>
      <c r="AKB66" s="359"/>
      <c r="AKC66" s="360"/>
      <c r="AKD66" s="359"/>
      <c r="AKE66" s="359"/>
      <c r="AKF66" s="359"/>
      <c r="AKG66" s="359"/>
      <c r="AKH66" s="359"/>
      <c r="AKI66" s="359"/>
      <c r="AKJ66" s="359"/>
      <c r="AKK66" s="359"/>
      <c r="AKL66" s="360"/>
      <c r="AKM66" s="359"/>
      <c r="AKN66" s="359"/>
      <c r="AKO66" s="359"/>
      <c r="AKP66" s="359"/>
      <c r="AKQ66" s="359"/>
      <c r="AKR66" s="359"/>
      <c r="AKS66" s="359"/>
      <c r="AKT66" s="359"/>
      <c r="AKU66" s="360"/>
      <c r="AKV66" s="359"/>
      <c r="AKW66" s="359"/>
      <c r="AKX66" s="359"/>
      <c r="AKY66" s="359"/>
      <c r="AKZ66" s="359"/>
      <c r="ALA66" s="359"/>
      <c r="ALB66" s="359"/>
      <c r="ALC66" s="359"/>
      <c r="ALD66" s="360"/>
      <c r="ALE66" s="359"/>
      <c r="ALF66" s="359"/>
      <c r="ALG66" s="359"/>
      <c r="ALH66" s="359"/>
      <c r="ALI66" s="359"/>
      <c r="ALJ66" s="359"/>
      <c r="ALK66" s="359"/>
      <c r="ALL66" s="359"/>
      <c r="ALM66" s="360"/>
      <c r="ALN66" s="359"/>
      <c r="ALO66" s="359"/>
      <c r="ALP66" s="359"/>
      <c r="ALQ66" s="359"/>
      <c r="ALR66" s="359"/>
      <c r="ALS66" s="359"/>
      <c r="ALT66" s="359"/>
      <c r="ALU66" s="359"/>
      <c r="ALV66" s="360"/>
      <c r="ALW66" s="359"/>
      <c r="ALX66" s="359"/>
      <c r="ALY66" s="359"/>
      <c r="ALZ66" s="359"/>
      <c r="AMA66" s="359"/>
      <c r="AMB66" s="359"/>
      <c r="AMC66" s="359"/>
      <c r="AMD66" s="359"/>
      <c r="AME66" s="360"/>
      <c r="AMF66" s="359"/>
      <c r="AMG66" s="359"/>
      <c r="AMH66" s="359"/>
      <c r="AMI66" s="359"/>
      <c r="AMJ66" s="359"/>
      <c r="AMK66" s="359"/>
      <c r="AML66" s="359"/>
      <c r="AMM66" s="359"/>
      <c r="AMN66" s="360"/>
      <c r="AMO66" s="359"/>
      <c r="AMP66" s="359"/>
      <c r="AMQ66" s="359"/>
      <c r="AMR66" s="359"/>
      <c r="AMS66" s="359"/>
      <c r="AMT66" s="359"/>
      <c r="AMU66" s="359"/>
      <c r="AMV66" s="359"/>
      <c r="AMW66" s="360"/>
      <c r="AMX66" s="359"/>
      <c r="AMY66" s="359"/>
      <c r="AMZ66" s="359"/>
      <c r="ANA66" s="359"/>
      <c r="ANB66" s="359"/>
      <c r="ANC66" s="359"/>
      <c r="AND66" s="359"/>
      <c r="ANE66" s="359"/>
      <c r="ANF66" s="360"/>
      <c r="ANG66" s="359"/>
      <c r="ANH66" s="359"/>
      <c r="ANI66" s="359"/>
      <c r="ANJ66" s="359"/>
      <c r="ANK66" s="359"/>
      <c r="ANL66" s="359"/>
      <c r="ANM66" s="359"/>
      <c r="ANN66" s="359"/>
      <c r="ANO66" s="360"/>
      <c r="ANP66" s="359"/>
      <c r="ANQ66" s="359"/>
      <c r="ANR66" s="359"/>
      <c r="ANS66" s="359"/>
      <c r="ANT66" s="359"/>
      <c r="ANU66" s="359"/>
      <c r="ANV66" s="359"/>
      <c r="ANW66" s="359"/>
      <c r="ANX66" s="360"/>
      <c r="ANY66" s="359"/>
      <c r="ANZ66" s="359"/>
      <c r="AOA66" s="359"/>
      <c r="AOB66" s="359"/>
      <c r="AOC66" s="359"/>
      <c r="AOD66" s="359"/>
      <c r="AOE66" s="359"/>
      <c r="AOF66" s="359"/>
      <c r="AOG66" s="360"/>
      <c r="AOH66" s="359"/>
      <c r="AOI66" s="359"/>
      <c r="AOJ66" s="359"/>
      <c r="AOK66" s="359"/>
      <c r="AOL66" s="359"/>
      <c r="AOM66" s="359"/>
      <c r="AON66" s="359"/>
      <c r="AOO66" s="359"/>
      <c r="AOP66" s="360"/>
      <c r="AOQ66" s="359"/>
      <c r="AOR66" s="359"/>
      <c r="AOS66" s="359"/>
      <c r="AOT66" s="359"/>
      <c r="AOU66" s="359"/>
      <c r="AOV66" s="359"/>
      <c r="AOW66" s="359"/>
      <c r="AOX66" s="359"/>
      <c r="AOY66" s="360"/>
      <c r="AOZ66" s="359"/>
      <c r="APA66" s="359"/>
      <c r="APB66" s="359"/>
      <c r="APC66" s="359"/>
      <c r="APD66" s="359"/>
      <c r="APE66" s="359"/>
      <c r="APF66" s="359"/>
      <c r="APG66" s="359"/>
      <c r="APH66" s="360"/>
      <c r="API66" s="359"/>
      <c r="APJ66" s="359"/>
      <c r="APK66" s="359"/>
      <c r="APL66" s="359"/>
      <c r="APM66" s="359"/>
      <c r="APN66" s="359"/>
      <c r="APO66" s="359"/>
      <c r="APP66" s="359"/>
      <c r="APQ66" s="360"/>
      <c r="APR66" s="359"/>
      <c r="APS66" s="359"/>
      <c r="APT66" s="359"/>
      <c r="APU66" s="359"/>
      <c r="APV66" s="359"/>
      <c r="APW66" s="359"/>
      <c r="APX66" s="359"/>
      <c r="APY66" s="359"/>
      <c r="APZ66" s="360"/>
      <c r="AQA66" s="359"/>
      <c r="AQB66" s="359"/>
      <c r="AQC66" s="359"/>
      <c r="AQD66" s="359"/>
      <c r="AQE66" s="359"/>
      <c r="AQF66" s="359"/>
      <c r="AQG66" s="359"/>
      <c r="AQH66" s="359"/>
      <c r="AQI66" s="360"/>
      <c r="AQJ66" s="359"/>
      <c r="AQK66" s="359"/>
      <c r="AQL66" s="359"/>
      <c r="AQM66" s="359"/>
      <c r="AQN66" s="359"/>
      <c r="AQO66" s="359"/>
      <c r="AQP66" s="359"/>
      <c r="AQQ66" s="359"/>
      <c r="AQR66" s="360"/>
      <c r="AQS66" s="359"/>
      <c r="AQT66" s="359"/>
      <c r="AQU66" s="359"/>
      <c r="AQV66" s="359"/>
      <c r="AQW66" s="359"/>
      <c r="AQX66" s="359"/>
      <c r="AQY66" s="359"/>
      <c r="AQZ66" s="359"/>
      <c r="ARA66" s="360"/>
      <c r="ARB66" s="359"/>
      <c r="ARC66" s="359"/>
      <c r="ARD66" s="359"/>
      <c r="ARE66" s="359"/>
      <c r="ARF66" s="359"/>
      <c r="ARG66" s="359"/>
      <c r="ARH66" s="359"/>
      <c r="ARI66" s="359"/>
      <c r="ARJ66" s="360"/>
      <c r="ARK66" s="359"/>
      <c r="ARL66" s="359"/>
      <c r="ARM66" s="359"/>
      <c r="ARN66" s="359"/>
      <c r="ARO66" s="359"/>
      <c r="ARP66" s="359"/>
      <c r="ARQ66" s="359"/>
      <c r="ARR66" s="359"/>
      <c r="ARS66" s="360"/>
      <c r="ART66" s="359"/>
      <c r="ARU66" s="359"/>
      <c r="ARV66" s="359"/>
      <c r="ARW66" s="359"/>
      <c r="ARX66" s="359"/>
      <c r="ARY66" s="359"/>
      <c r="ARZ66" s="359"/>
      <c r="ASA66" s="359"/>
      <c r="ASB66" s="360"/>
      <c r="ASC66" s="359"/>
      <c r="ASD66" s="359"/>
      <c r="ASE66" s="359"/>
      <c r="ASF66" s="359"/>
      <c r="ASG66" s="359"/>
      <c r="ASH66" s="359"/>
      <c r="ASI66" s="359"/>
      <c r="ASJ66" s="359"/>
      <c r="ASK66" s="360"/>
      <c r="ASL66" s="359"/>
      <c r="ASM66" s="359"/>
      <c r="ASN66" s="359"/>
      <c r="ASO66" s="359"/>
      <c r="ASP66" s="359"/>
      <c r="ASQ66" s="359"/>
      <c r="ASR66" s="359"/>
      <c r="ASS66" s="359"/>
      <c r="AST66" s="360"/>
      <c r="ASU66" s="359"/>
      <c r="ASV66" s="359"/>
      <c r="ASW66" s="359"/>
      <c r="ASX66" s="359"/>
      <c r="ASY66" s="359"/>
      <c r="ASZ66" s="359"/>
      <c r="ATA66" s="359"/>
      <c r="ATB66" s="359"/>
      <c r="ATC66" s="360"/>
      <c r="ATD66" s="359"/>
      <c r="ATE66" s="359"/>
      <c r="ATF66" s="359"/>
      <c r="ATG66" s="359"/>
      <c r="ATH66" s="359"/>
      <c r="ATI66" s="359"/>
      <c r="ATJ66" s="359"/>
      <c r="ATK66" s="359"/>
      <c r="ATL66" s="360"/>
      <c r="ATM66" s="359"/>
      <c r="ATN66" s="359"/>
      <c r="ATO66" s="359"/>
      <c r="ATP66" s="359"/>
      <c r="ATQ66" s="359"/>
      <c r="ATR66" s="359"/>
      <c r="ATS66" s="359"/>
      <c r="ATT66" s="359"/>
      <c r="ATU66" s="360"/>
      <c r="ATV66" s="359"/>
      <c r="ATW66" s="359"/>
      <c r="ATX66" s="359"/>
      <c r="ATY66" s="359"/>
      <c r="ATZ66" s="359"/>
      <c r="AUA66" s="359"/>
      <c r="AUB66" s="359"/>
      <c r="AUC66" s="359"/>
      <c r="AUD66" s="360"/>
      <c r="AUE66" s="359"/>
      <c r="AUF66" s="359"/>
      <c r="AUG66" s="359"/>
      <c r="AUH66" s="359"/>
      <c r="AUI66" s="359"/>
      <c r="AUJ66" s="359"/>
      <c r="AUK66" s="359"/>
      <c r="AUL66" s="359"/>
      <c r="AUM66" s="360"/>
      <c r="AUN66" s="359"/>
      <c r="AUO66" s="359"/>
      <c r="AUP66" s="359"/>
      <c r="AUQ66" s="359"/>
      <c r="AUR66" s="359"/>
      <c r="AUS66" s="359"/>
      <c r="AUT66" s="359"/>
      <c r="AUU66" s="359"/>
      <c r="AUV66" s="360"/>
      <c r="AUW66" s="359"/>
      <c r="AUX66" s="359"/>
      <c r="AUY66" s="359"/>
      <c r="AUZ66" s="359"/>
      <c r="AVA66" s="359"/>
      <c r="AVB66" s="359"/>
      <c r="AVC66" s="359"/>
      <c r="AVD66" s="359"/>
      <c r="AVE66" s="360"/>
      <c r="AVF66" s="359"/>
      <c r="AVG66" s="359"/>
      <c r="AVH66" s="359"/>
      <c r="AVI66" s="359"/>
      <c r="AVJ66" s="359"/>
      <c r="AVK66" s="359"/>
      <c r="AVL66" s="359"/>
      <c r="AVM66" s="359"/>
      <c r="AVN66" s="360"/>
      <c r="AVO66" s="359"/>
      <c r="AVP66" s="359"/>
      <c r="AVQ66" s="359"/>
      <c r="AVR66" s="359"/>
      <c r="AVS66" s="359"/>
      <c r="AVT66" s="359"/>
      <c r="AVU66" s="359"/>
      <c r="AVV66" s="359"/>
      <c r="AVW66" s="360"/>
      <c r="AVX66" s="359"/>
      <c r="AVY66" s="359"/>
      <c r="AVZ66" s="359"/>
      <c r="AWA66" s="359"/>
      <c r="AWB66" s="359"/>
      <c r="AWC66" s="359"/>
      <c r="AWD66" s="359"/>
      <c r="AWE66" s="359"/>
      <c r="AWF66" s="360"/>
      <c r="AWG66" s="359"/>
      <c r="AWH66" s="359"/>
      <c r="AWI66" s="359"/>
      <c r="AWJ66" s="359"/>
      <c r="AWK66" s="359"/>
      <c r="AWL66" s="359"/>
      <c r="AWM66" s="359"/>
      <c r="AWN66" s="359"/>
      <c r="AWO66" s="360"/>
      <c r="AWP66" s="359"/>
      <c r="AWQ66" s="359"/>
      <c r="AWR66" s="359"/>
      <c r="AWS66" s="359"/>
      <c r="AWT66" s="359"/>
      <c r="AWU66" s="359"/>
      <c r="AWV66" s="359"/>
      <c r="AWW66" s="359"/>
      <c r="AWX66" s="360"/>
      <c r="AWY66" s="359"/>
      <c r="AWZ66" s="359"/>
      <c r="AXA66" s="359"/>
      <c r="AXB66" s="359"/>
      <c r="AXC66" s="359"/>
      <c r="AXD66" s="359"/>
      <c r="AXE66" s="359"/>
      <c r="AXF66" s="359"/>
      <c r="AXG66" s="360"/>
      <c r="AXH66" s="359"/>
      <c r="AXI66" s="359"/>
      <c r="AXJ66" s="359"/>
      <c r="AXK66" s="359"/>
      <c r="AXL66" s="359"/>
      <c r="AXM66" s="359"/>
      <c r="AXN66" s="359"/>
      <c r="AXO66" s="359"/>
      <c r="AXP66" s="360"/>
      <c r="AXQ66" s="359"/>
      <c r="AXR66" s="359"/>
      <c r="AXS66" s="359"/>
      <c r="AXT66" s="359"/>
      <c r="AXU66" s="359"/>
      <c r="AXV66" s="359"/>
      <c r="AXW66" s="359"/>
      <c r="AXX66" s="359"/>
      <c r="AXY66" s="360"/>
      <c r="AXZ66" s="359"/>
      <c r="AYA66" s="359"/>
      <c r="AYB66" s="359"/>
      <c r="AYC66" s="359"/>
      <c r="AYD66" s="359"/>
      <c r="AYE66" s="359"/>
      <c r="AYF66" s="359"/>
      <c r="AYG66" s="359"/>
      <c r="AYH66" s="360"/>
      <c r="AYI66" s="359"/>
      <c r="AYJ66" s="359"/>
      <c r="AYK66" s="359"/>
      <c r="AYL66" s="359"/>
      <c r="AYM66" s="359"/>
      <c r="AYN66" s="359"/>
      <c r="AYO66" s="359"/>
      <c r="AYP66" s="359"/>
      <c r="AYQ66" s="360"/>
      <c r="AYR66" s="359"/>
      <c r="AYS66" s="359"/>
      <c r="AYT66" s="359"/>
      <c r="AYU66" s="359"/>
      <c r="AYV66" s="359"/>
      <c r="AYW66" s="359"/>
      <c r="AYX66" s="359"/>
      <c r="AYY66" s="359"/>
      <c r="AYZ66" s="360"/>
      <c r="AZA66" s="359"/>
      <c r="AZB66" s="359"/>
      <c r="AZC66" s="359"/>
      <c r="AZD66" s="359"/>
      <c r="AZE66" s="359"/>
      <c r="AZF66" s="359"/>
      <c r="AZG66" s="359"/>
      <c r="AZH66" s="359"/>
      <c r="AZI66" s="360"/>
      <c r="AZJ66" s="359"/>
      <c r="AZK66" s="359"/>
      <c r="AZL66" s="359"/>
      <c r="AZM66" s="359"/>
      <c r="AZN66" s="359"/>
      <c r="AZO66" s="359"/>
      <c r="AZP66" s="359"/>
      <c r="AZQ66" s="359"/>
      <c r="AZR66" s="360"/>
      <c r="AZS66" s="359"/>
      <c r="AZT66" s="359"/>
      <c r="AZU66" s="359"/>
      <c r="AZV66" s="359"/>
      <c r="AZW66" s="359"/>
      <c r="AZX66" s="359"/>
      <c r="AZY66" s="359"/>
      <c r="AZZ66" s="359"/>
      <c r="BAA66" s="360"/>
      <c r="BAB66" s="359"/>
      <c r="BAC66" s="359"/>
      <c r="BAD66" s="359"/>
      <c r="BAE66" s="359"/>
      <c r="BAF66" s="359"/>
      <c r="BAG66" s="359"/>
      <c r="BAH66" s="359"/>
      <c r="BAI66" s="359"/>
      <c r="BAJ66" s="360"/>
      <c r="BAK66" s="359"/>
      <c r="BAL66" s="359"/>
      <c r="BAM66" s="359"/>
      <c r="BAN66" s="359"/>
      <c r="BAO66" s="359"/>
      <c r="BAP66" s="359"/>
      <c r="BAQ66" s="359"/>
      <c r="BAR66" s="359"/>
      <c r="BAS66" s="360"/>
      <c r="BAT66" s="359"/>
      <c r="BAU66" s="359"/>
      <c r="BAV66" s="359"/>
      <c r="BAW66" s="359"/>
      <c r="BAX66" s="359"/>
      <c r="BAY66" s="359"/>
      <c r="BAZ66" s="359"/>
      <c r="BBA66" s="359"/>
      <c r="BBB66" s="360"/>
      <c r="BBC66" s="359"/>
      <c r="BBD66" s="359"/>
      <c r="BBE66" s="359"/>
      <c r="BBF66" s="359"/>
      <c r="BBG66" s="359"/>
      <c r="BBH66" s="359"/>
      <c r="BBI66" s="359"/>
      <c r="BBJ66" s="359"/>
      <c r="BBK66" s="360"/>
      <c r="BBL66" s="359"/>
      <c r="BBM66" s="359"/>
      <c r="BBN66" s="359"/>
      <c r="BBO66" s="359"/>
      <c r="BBP66" s="359"/>
      <c r="BBQ66" s="359"/>
      <c r="BBR66" s="359"/>
      <c r="BBS66" s="359"/>
      <c r="BBT66" s="360"/>
      <c r="BBU66" s="359"/>
      <c r="BBV66" s="359"/>
      <c r="BBW66" s="359"/>
      <c r="BBX66" s="359"/>
      <c r="BBY66" s="359"/>
      <c r="BBZ66" s="359"/>
      <c r="BCA66" s="359"/>
      <c r="BCB66" s="359"/>
      <c r="BCC66" s="360"/>
      <c r="BCD66" s="359"/>
      <c r="BCE66" s="359"/>
      <c r="BCF66" s="359"/>
      <c r="BCG66" s="359"/>
      <c r="BCH66" s="359"/>
      <c r="BCI66" s="359"/>
      <c r="BCJ66" s="359"/>
      <c r="BCK66" s="359"/>
      <c r="BCL66" s="360"/>
      <c r="BCM66" s="359"/>
      <c r="BCN66" s="359"/>
      <c r="BCO66" s="359"/>
      <c r="BCP66" s="359"/>
      <c r="BCQ66" s="359"/>
      <c r="BCR66" s="359"/>
      <c r="BCS66" s="359"/>
      <c r="BCT66" s="359"/>
      <c r="BCU66" s="360"/>
      <c r="BCV66" s="359"/>
      <c r="BCW66" s="359"/>
      <c r="BCX66" s="359"/>
      <c r="BCY66" s="359"/>
      <c r="BCZ66" s="359"/>
      <c r="BDA66" s="359"/>
      <c r="BDB66" s="359"/>
      <c r="BDC66" s="359"/>
      <c r="BDD66" s="360"/>
      <c r="BDE66" s="359"/>
      <c r="BDF66" s="359"/>
      <c r="BDG66" s="359"/>
      <c r="BDH66" s="359"/>
      <c r="BDI66" s="359"/>
      <c r="BDJ66" s="359"/>
      <c r="BDK66" s="359"/>
      <c r="BDL66" s="359"/>
      <c r="BDM66" s="360"/>
      <c r="BDN66" s="359"/>
      <c r="BDO66" s="359"/>
      <c r="BDP66" s="359"/>
      <c r="BDQ66" s="359"/>
      <c r="BDR66" s="359"/>
      <c r="BDS66" s="359"/>
      <c r="BDT66" s="359"/>
      <c r="BDU66" s="359"/>
      <c r="BDV66" s="360"/>
      <c r="BDW66" s="359"/>
      <c r="BDX66" s="359"/>
      <c r="BDY66" s="359"/>
      <c r="BDZ66" s="359"/>
      <c r="BEA66" s="359"/>
      <c r="BEB66" s="359"/>
      <c r="BEC66" s="359"/>
      <c r="BED66" s="359"/>
      <c r="BEE66" s="360"/>
      <c r="BEF66" s="359"/>
      <c r="BEG66" s="359"/>
      <c r="BEH66" s="359"/>
      <c r="BEI66" s="359"/>
      <c r="BEJ66" s="359"/>
      <c r="BEK66" s="359"/>
      <c r="BEL66" s="359"/>
      <c r="BEM66" s="359"/>
      <c r="BEN66" s="360"/>
      <c r="BEO66" s="359"/>
      <c r="BEP66" s="359"/>
      <c r="BEQ66" s="359"/>
      <c r="BER66" s="359"/>
      <c r="BES66" s="359"/>
      <c r="BET66" s="359"/>
      <c r="BEU66" s="359"/>
      <c r="BEV66" s="359"/>
      <c r="BEW66" s="360"/>
      <c r="BEX66" s="359"/>
      <c r="BEY66" s="359"/>
      <c r="BEZ66" s="359"/>
      <c r="BFA66" s="359"/>
      <c r="BFB66" s="359"/>
      <c r="BFC66" s="359"/>
      <c r="BFD66" s="359"/>
      <c r="BFE66" s="359"/>
      <c r="BFF66" s="360"/>
      <c r="BFG66" s="359"/>
      <c r="BFH66" s="359"/>
      <c r="BFI66" s="359"/>
      <c r="BFJ66" s="359"/>
      <c r="BFK66" s="359"/>
      <c r="BFL66" s="359"/>
      <c r="BFM66" s="359"/>
      <c r="BFN66" s="359"/>
      <c r="BFO66" s="360"/>
      <c r="BFP66" s="359"/>
      <c r="BFQ66" s="359"/>
      <c r="BFR66" s="359"/>
      <c r="BFS66" s="359"/>
      <c r="BFT66" s="359"/>
      <c r="BFU66" s="359"/>
      <c r="BFV66" s="359"/>
      <c r="BFW66" s="359"/>
      <c r="BFX66" s="360"/>
      <c r="BFY66" s="359"/>
      <c r="BFZ66" s="359"/>
      <c r="BGA66" s="359"/>
      <c r="BGB66" s="359"/>
      <c r="BGC66" s="359"/>
      <c r="BGD66" s="359"/>
      <c r="BGE66" s="359"/>
      <c r="BGF66" s="359"/>
      <c r="BGG66" s="360"/>
      <c r="BGH66" s="359"/>
      <c r="BGI66" s="359"/>
      <c r="BGJ66" s="359"/>
      <c r="BGK66" s="359"/>
      <c r="BGL66" s="359"/>
      <c r="BGM66" s="359"/>
      <c r="BGN66" s="359"/>
      <c r="BGO66" s="359"/>
      <c r="BGP66" s="360"/>
      <c r="BGQ66" s="359"/>
      <c r="BGR66" s="359"/>
      <c r="BGS66" s="359"/>
      <c r="BGT66" s="359"/>
      <c r="BGU66" s="359"/>
      <c r="BGV66" s="359"/>
      <c r="BGW66" s="359"/>
      <c r="BGX66" s="359"/>
      <c r="BGY66" s="360"/>
      <c r="BGZ66" s="359"/>
      <c r="BHA66" s="359"/>
      <c r="BHB66" s="359"/>
      <c r="BHC66" s="359"/>
      <c r="BHD66" s="359"/>
      <c r="BHE66" s="359"/>
      <c r="BHF66" s="359"/>
      <c r="BHG66" s="359"/>
      <c r="BHH66" s="360"/>
      <c r="BHI66" s="359"/>
      <c r="BHJ66" s="359"/>
      <c r="BHK66" s="359"/>
      <c r="BHL66" s="359"/>
      <c r="BHM66" s="359"/>
      <c r="BHN66" s="359"/>
      <c r="BHO66" s="359"/>
      <c r="BHP66" s="359"/>
      <c r="BHQ66" s="360"/>
      <c r="BHR66" s="359"/>
      <c r="BHS66" s="359"/>
      <c r="BHT66" s="359"/>
      <c r="BHU66" s="359"/>
      <c r="BHV66" s="359"/>
      <c r="BHW66" s="359"/>
      <c r="BHX66" s="359"/>
      <c r="BHY66" s="359"/>
      <c r="BHZ66" s="360"/>
      <c r="BIA66" s="359"/>
      <c r="BIB66" s="359"/>
      <c r="BIC66" s="359"/>
      <c r="BID66" s="359"/>
      <c r="BIE66" s="359"/>
      <c r="BIF66" s="359"/>
      <c r="BIG66" s="359"/>
      <c r="BIH66" s="359"/>
      <c r="BII66" s="360"/>
      <c r="BIJ66" s="359"/>
      <c r="BIK66" s="359"/>
      <c r="BIL66" s="359"/>
      <c r="BIM66" s="359"/>
      <c r="BIN66" s="359"/>
      <c r="BIO66" s="359"/>
      <c r="BIP66" s="359"/>
      <c r="BIQ66" s="359"/>
      <c r="BIR66" s="360"/>
      <c r="BIS66" s="359"/>
      <c r="BIT66" s="359"/>
      <c r="BIU66" s="359"/>
      <c r="BIV66" s="359"/>
      <c r="BIW66" s="359"/>
      <c r="BIX66" s="359"/>
      <c r="BIY66" s="359"/>
      <c r="BIZ66" s="359"/>
      <c r="BJA66" s="360"/>
      <c r="BJB66" s="359"/>
      <c r="BJC66" s="359"/>
      <c r="BJD66" s="359"/>
      <c r="BJE66" s="359"/>
      <c r="BJF66" s="359"/>
      <c r="BJG66" s="359"/>
      <c r="BJH66" s="359"/>
      <c r="BJI66" s="359"/>
      <c r="BJJ66" s="360"/>
      <c r="BJK66" s="359"/>
      <c r="BJL66" s="359"/>
      <c r="BJM66" s="359"/>
      <c r="BJN66" s="359"/>
      <c r="BJO66" s="359"/>
      <c r="BJP66" s="359"/>
      <c r="BJQ66" s="359"/>
      <c r="BJR66" s="359"/>
      <c r="BJS66" s="360"/>
      <c r="BJT66" s="359"/>
      <c r="BJU66" s="359"/>
      <c r="BJV66" s="359"/>
      <c r="BJW66" s="359"/>
      <c r="BJX66" s="359"/>
      <c r="BJY66" s="359"/>
      <c r="BJZ66" s="359"/>
      <c r="BKA66" s="359"/>
      <c r="BKB66" s="360"/>
      <c r="BKC66" s="359"/>
      <c r="BKD66" s="359"/>
      <c r="BKE66" s="359"/>
      <c r="BKF66" s="359"/>
      <c r="BKG66" s="359"/>
      <c r="BKH66" s="359"/>
      <c r="BKI66" s="359"/>
      <c r="BKJ66" s="359"/>
      <c r="BKK66" s="360"/>
      <c r="BKL66" s="359"/>
      <c r="BKM66" s="359"/>
      <c r="BKN66" s="359"/>
      <c r="BKO66" s="359"/>
      <c r="BKP66" s="359"/>
      <c r="BKQ66" s="359"/>
      <c r="BKR66" s="359"/>
      <c r="BKS66" s="359"/>
      <c r="BKT66" s="360"/>
      <c r="BKU66" s="359"/>
      <c r="BKV66" s="359"/>
      <c r="BKW66" s="359"/>
      <c r="BKX66" s="359"/>
      <c r="BKY66" s="359"/>
      <c r="BKZ66" s="359"/>
      <c r="BLA66" s="359"/>
      <c r="BLB66" s="359"/>
      <c r="BLC66" s="360"/>
      <c r="BLD66" s="359"/>
      <c r="BLE66" s="359"/>
      <c r="BLF66" s="359"/>
      <c r="BLG66" s="359"/>
      <c r="BLH66" s="359"/>
      <c r="BLI66" s="359"/>
      <c r="BLJ66" s="359"/>
      <c r="BLK66" s="359"/>
      <c r="BLL66" s="360"/>
      <c r="BLM66" s="359"/>
      <c r="BLN66" s="359"/>
      <c r="BLO66" s="359"/>
      <c r="BLP66" s="359"/>
      <c r="BLQ66" s="359"/>
      <c r="BLR66" s="359"/>
      <c r="BLS66" s="359"/>
      <c r="BLT66" s="359"/>
      <c r="BLU66" s="360"/>
      <c r="BLV66" s="359"/>
      <c r="BLW66" s="359"/>
      <c r="BLX66" s="359"/>
      <c r="BLY66" s="359"/>
      <c r="BLZ66" s="359"/>
      <c r="BMA66" s="359"/>
      <c r="BMB66" s="359"/>
      <c r="BMC66" s="359"/>
      <c r="BMD66" s="360"/>
      <c r="BME66" s="359"/>
      <c r="BMF66" s="359"/>
      <c r="BMG66" s="359"/>
      <c r="BMH66" s="359"/>
      <c r="BMI66" s="359"/>
      <c r="BMJ66" s="359"/>
      <c r="BMK66" s="359"/>
      <c r="BML66" s="359"/>
      <c r="BMM66" s="360"/>
      <c r="BMN66" s="359"/>
      <c r="BMO66" s="359"/>
      <c r="BMP66" s="359"/>
      <c r="BMQ66" s="359"/>
      <c r="BMR66" s="359"/>
      <c r="BMS66" s="359"/>
      <c r="BMT66" s="359"/>
      <c r="BMU66" s="359"/>
      <c r="BMV66" s="360"/>
      <c r="BMW66" s="359"/>
      <c r="BMX66" s="359"/>
      <c r="BMY66" s="359"/>
      <c r="BMZ66" s="359"/>
      <c r="BNA66" s="359"/>
      <c r="BNB66" s="359"/>
      <c r="BNC66" s="359"/>
      <c r="BND66" s="359"/>
      <c r="BNE66" s="360"/>
      <c r="BNF66" s="359"/>
      <c r="BNG66" s="359"/>
      <c r="BNH66" s="359"/>
      <c r="BNI66" s="359"/>
      <c r="BNJ66" s="359"/>
      <c r="BNK66" s="359"/>
      <c r="BNL66" s="359"/>
      <c r="BNM66" s="359"/>
      <c r="BNN66" s="360"/>
      <c r="BNO66" s="359"/>
      <c r="BNP66" s="359"/>
      <c r="BNQ66" s="359"/>
      <c r="BNR66" s="359"/>
      <c r="BNS66" s="359"/>
      <c r="BNT66" s="359"/>
      <c r="BNU66" s="359"/>
      <c r="BNV66" s="359"/>
      <c r="BNW66" s="360"/>
      <c r="BNX66" s="359"/>
      <c r="BNY66" s="359"/>
      <c r="BNZ66" s="359"/>
      <c r="BOA66" s="359"/>
      <c r="BOB66" s="359"/>
      <c r="BOC66" s="359"/>
      <c r="BOD66" s="359"/>
      <c r="BOE66" s="359"/>
      <c r="BOF66" s="360"/>
      <c r="BOG66" s="359"/>
      <c r="BOH66" s="359"/>
      <c r="BOI66" s="359"/>
      <c r="BOJ66" s="359"/>
      <c r="BOK66" s="359"/>
      <c r="BOL66" s="359"/>
      <c r="BOM66" s="359"/>
      <c r="BON66" s="359"/>
      <c r="BOO66" s="360"/>
      <c r="BOP66" s="359"/>
      <c r="BOQ66" s="359"/>
      <c r="BOR66" s="359"/>
      <c r="BOS66" s="359"/>
      <c r="BOT66" s="359"/>
      <c r="BOU66" s="359"/>
      <c r="BOV66" s="359"/>
      <c r="BOW66" s="359"/>
      <c r="BOX66" s="360"/>
      <c r="BOY66" s="359"/>
      <c r="BOZ66" s="359"/>
      <c r="BPA66" s="359"/>
      <c r="BPB66" s="359"/>
      <c r="BPC66" s="359"/>
      <c r="BPD66" s="359"/>
      <c r="BPE66" s="359"/>
      <c r="BPF66" s="359"/>
      <c r="BPG66" s="360"/>
      <c r="BPH66" s="359"/>
      <c r="BPI66" s="359"/>
      <c r="BPJ66" s="359"/>
      <c r="BPK66" s="359"/>
      <c r="BPL66" s="359"/>
      <c r="BPM66" s="359"/>
      <c r="BPN66" s="359"/>
      <c r="BPO66" s="359"/>
      <c r="BPP66" s="360"/>
      <c r="BPQ66" s="359"/>
      <c r="BPR66" s="359"/>
      <c r="BPS66" s="359"/>
      <c r="BPT66" s="359"/>
      <c r="BPU66" s="359"/>
      <c r="BPV66" s="359"/>
      <c r="BPW66" s="359"/>
      <c r="BPX66" s="359"/>
      <c r="BPY66" s="360"/>
      <c r="BPZ66" s="359"/>
      <c r="BQA66" s="359"/>
      <c r="BQB66" s="359"/>
      <c r="BQC66" s="359"/>
      <c r="BQD66" s="359"/>
      <c r="BQE66" s="359"/>
      <c r="BQF66" s="359"/>
      <c r="BQG66" s="359"/>
      <c r="BQH66" s="360"/>
      <c r="BQI66" s="359"/>
      <c r="BQJ66" s="359"/>
      <c r="BQK66" s="359"/>
      <c r="BQL66" s="359"/>
      <c r="BQM66" s="359"/>
      <c r="BQN66" s="359"/>
      <c r="BQO66" s="359"/>
      <c r="BQP66" s="359"/>
      <c r="BQQ66" s="360"/>
      <c r="BQR66" s="359"/>
      <c r="BQS66" s="359"/>
      <c r="BQT66" s="359"/>
      <c r="BQU66" s="359"/>
      <c r="BQV66" s="359"/>
      <c r="BQW66" s="359"/>
      <c r="BQX66" s="359"/>
      <c r="BQY66" s="359"/>
      <c r="BQZ66" s="360"/>
      <c r="BRA66" s="359"/>
      <c r="BRB66" s="359"/>
      <c r="BRC66" s="359"/>
      <c r="BRD66" s="359"/>
      <c r="BRE66" s="359"/>
      <c r="BRF66" s="359"/>
      <c r="BRG66" s="359"/>
      <c r="BRH66" s="359"/>
      <c r="BRI66" s="360"/>
      <c r="BRJ66" s="359"/>
      <c r="BRK66" s="359"/>
      <c r="BRL66" s="359"/>
      <c r="BRM66" s="359"/>
      <c r="BRN66" s="359"/>
      <c r="BRO66" s="359"/>
      <c r="BRP66" s="359"/>
      <c r="BRQ66" s="359"/>
      <c r="BRR66" s="360"/>
      <c r="BRS66" s="359"/>
      <c r="BRT66" s="359"/>
      <c r="BRU66" s="359"/>
      <c r="BRV66" s="359"/>
      <c r="BRW66" s="359"/>
      <c r="BRX66" s="359"/>
      <c r="BRY66" s="359"/>
      <c r="BRZ66" s="359"/>
      <c r="BSA66" s="360"/>
      <c r="BSB66" s="359"/>
      <c r="BSC66" s="359"/>
      <c r="BSD66" s="359"/>
      <c r="BSE66" s="359"/>
      <c r="BSF66" s="359"/>
      <c r="BSG66" s="359"/>
      <c r="BSH66" s="359"/>
      <c r="BSI66" s="359"/>
      <c r="BSJ66" s="360"/>
      <c r="BSK66" s="359"/>
      <c r="BSL66" s="359"/>
      <c r="BSM66" s="359"/>
      <c r="BSN66" s="359"/>
      <c r="BSO66" s="359"/>
      <c r="BSP66" s="359"/>
      <c r="BSQ66" s="359"/>
      <c r="BSR66" s="359"/>
      <c r="BSS66" s="360"/>
      <c r="BST66" s="359"/>
      <c r="BSU66" s="359"/>
      <c r="BSV66" s="359"/>
      <c r="BSW66" s="359"/>
      <c r="BSX66" s="359"/>
      <c r="BSY66" s="359"/>
      <c r="BSZ66" s="359"/>
      <c r="BTA66" s="359"/>
      <c r="BTB66" s="360"/>
      <c r="BTC66" s="359"/>
      <c r="BTD66" s="359"/>
      <c r="BTE66" s="359"/>
      <c r="BTF66" s="359"/>
      <c r="BTG66" s="359"/>
      <c r="BTH66" s="359"/>
      <c r="BTI66" s="359"/>
      <c r="BTJ66" s="359"/>
      <c r="BTK66" s="360"/>
      <c r="BTL66" s="359"/>
      <c r="BTM66" s="359"/>
      <c r="BTN66" s="359"/>
      <c r="BTO66" s="359"/>
      <c r="BTP66" s="359"/>
      <c r="BTQ66" s="359"/>
      <c r="BTR66" s="359"/>
      <c r="BTS66" s="359"/>
      <c r="BTT66" s="360"/>
      <c r="BTU66" s="359"/>
      <c r="BTV66" s="359"/>
      <c r="BTW66" s="359"/>
      <c r="BTX66" s="359"/>
      <c r="BTY66" s="359"/>
      <c r="BTZ66" s="359"/>
      <c r="BUA66" s="359"/>
      <c r="BUB66" s="359"/>
      <c r="BUC66" s="360"/>
      <c r="BUD66" s="359"/>
      <c r="BUE66" s="359"/>
      <c r="BUF66" s="359"/>
      <c r="BUG66" s="359"/>
      <c r="BUH66" s="359"/>
      <c r="BUI66" s="359"/>
      <c r="BUJ66" s="359"/>
      <c r="BUK66" s="359"/>
      <c r="BUL66" s="360"/>
      <c r="BUM66" s="359"/>
      <c r="BUN66" s="359"/>
      <c r="BUO66" s="359"/>
      <c r="BUP66" s="359"/>
      <c r="BUQ66" s="359"/>
      <c r="BUR66" s="359"/>
      <c r="BUS66" s="359"/>
      <c r="BUT66" s="359"/>
      <c r="BUU66" s="360"/>
      <c r="BUV66" s="359"/>
      <c r="BUW66" s="359"/>
      <c r="BUX66" s="359"/>
      <c r="BUY66" s="359"/>
      <c r="BUZ66" s="359"/>
      <c r="BVA66" s="359"/>
      <c r="BVB66" s="359"/>
      <c r="BVC66" s="359"/>
      <c r="BVD66" s="360"/>
      <c r="BVE66" s="359"/>
      <c r="BVF66" s="359"/>
      <c r="BVG66" s="359"/>
      <c r="BVH66" s="359"/>
      <c r="BVI66" s="359"/>
      <c r="BVJ66" s="359"/>
      <c r="BVK66" s="359"/>
      <c r="BVL66" s="359"/>
      <c r="BVM66" s="360"/>
      <c r="BVN66" s="359"/>
      <c r="BVO66" s="359"/>
      <c r="BVP66" s="359"/>
      <c r="BVQ66" s="359"/>
      <c r="BVR66" s="359"/>
      <c r="BVS66" s="359"/>
      <c r="BVT66" s="359"/>
      <c r="BVU66" s="359"/>
      <c r="BVV66" s="360"/>
      <c r="BVW66" s="359"/>
      <c r="BVX66" s="359"/>
      <c r="BVY66" s="359"/>
      <c r="BVZ66" s="359"/>
      <c r="BWA66" s="359"/>
      <c r="BWB66" s="359"/>
      <c r="BWC66" s="359"/>
      <c r="BWD66" s="359"/>
      <c r="BWE66" s="360"/>
      <c r="BWF66" s="359"/>
      <c r="BWG66" s="359"/>
      <c r="BWH66" s="359"/>
      <c r="BWI66" s="359"/>
      <c r="BWJ66" s="359"/>
      <c r="BWK66" s="359"/>
      <c r="BWL66" s="359"/>
      <c r="BWM66" s="359"/>
      <c r="BWN66" s="360"/>
      <c r="BWO66" s="359"/>
      <c r="BWP66" s="359"/>
      <c r="BWQ66" s="359"/>
      <c r="BWR66" s="359"/>
      <c r="BWS66" s="359"/>
      <c r="BWT66" s="359"/>
      <c r="BWU66" s="359"/>
      <c r="BWV66" s="359"/>
      <c r="BWW66" s="360"/>
      <c r="BWX66" s="359"/>
      <c r="BWY66" s="359"/>
      <c r="BWZ66" s="359"/>
      <c r="BXA66" s="359"/>
      <c r="BXB66" s="359"/>
      <c r="BXC66" s="359"/>
      <c r="BXD66" s="359"/>
      <c r="BXE66" s="359"/>
      <c r="BXF66" s="360"/>
      <c r="BXG66" s="359"/>
      <c r="BXH66" s="359"/>
      <c r="BXI66" s="359"/>
      <c r="BXJ66" s="359"/>
      <c r="BXK66" s="359"/>
      <c r="BXL66" s="359"/>
      <c r="BXM66" s="359"/>
      <c r="BXN66" s="359"/>
      <c r="BXO66" s="360"/>
      <c r="BXP66" s="359"/>
      <c r="BXQ66" s="359"/>
      <c r="BXR66" s="359"/>
      <c r="BXS66" s="359"/>
      <c r="BXT66" s="359"/>
      <c r="BXU66" s="359"/>
      <c r="BXV66" s="359"/>
      <c r="BXW66" s="359"/>
      <c r="BXX66" s="360"/>
      <c r="BXY66" s="359"/>
      <c r="BXZ66" s="359"/>
      <c r="BYA66" s="359"/>
      <c r="BYB66" s="359"/>
      <c r="BYC66" s="359"/>
      <c r="BYD66" s="359"/>
      <c r="BYE66" s="359"/>
      <c r="BYF66" s="359"/>
      <c r="BYG66" s="360"/>
      <c r="BYH66" s="359"/>
      <c r="BYI66" s="359"/>
      <c r="BYJ66" s="359"/>
      <c r="BYK66" s="359"/>
      <c r="BYL66" s="359"/>
      <c r="BYM66" s="359"/>
      <c r="BYN66" s="359"/>
      <c r="BYO66" s="359"/>
      <c r="BYP66" s="360"/>
      <c r="BYQ66" s="359"/>
      <c r="BYR66" s="359"/>
      <c r="BYS66" s="359"/>
      <c r="BYT66" s="359"/>
      <c r="BYU66" s="359"/>
      <c r="BYV66" s="359"/>
      <c r="BYW66" s="359"/>
      <c r="BYX66" s="359"/>
      <c r="BYY66" s="360"/>
      <c r="BYZ66" s="359"/>
      <c r="BZA66" s="359"/>
      <c r="BZB66" s="359"/>
      <c r="BZC66" s="359"/>
      <c r="BZD66" s="359"/>
      <c r="BZE66" s="359"/>
      <c r="BZF66" s="359"/>
      <c r="BZG66" s="359"/>
      <c r="BZH66" s="360"/>
      <c r="BZI66" s="359"/>
      <c r="BZJ66" s="359"/>
      <c r="BZK66" s="359"/>
      <c r="BZL66" s="359"/>
      <c r="BZM66" s="359"/>
      <c r="BZN66" s="359"/>
      <c r="BZO66" s="359"/>
      <c r="BZP66" s="359"/>
      <c r="BZQ66" s="360"/>
      <c r="BZR66" s="359"/>
      <c r="BZS66" s="359"/>
      <c r="BZT66" s="359"/>
      <c r="BZU66" s="359"/>
      <c r="BZV66" s="359"/>
      <c r="BZW66" s="359"/>
      <c r="BZX66" s="359"/>
      <c r="BZY66" s="359"/>
      <c r="BZZ66" s="360"/>
      <c r="CAA66" s="359"/>
      <c r="CAB66" s="359"/>
      <c r="CAC66" s="359"/>
      <c r="CAD66" s="359"/>
      <c r="CAE66" s="359"/>
      <c r="CAF66" s="359"/>
      <c r="CAG66" s="359"/>
      <c r="CAH66" s="359"/>
      <c r="CAI66" s="360"/>
      <c r="CAJ66" s="359"/>
      <c r="CAK66" s="359"/>
      <c r="CAL66" s="359"/>
      <c r="CAM66" s="359"/>
      <c r="CAN66" s="359"/>
      <c r="CAO66" s="359"/>
      <c r="CAP66" s="359"/>
      <c r="CAQ66" s="359"/>
      <c r="CAR66" s="360"/>
      <c r="CAS66" s="359"/>
      <c r="CAT66" s="359"/>
      <c r="CAU66" s="359"/>
      <c r="CAV66" s="359"/>
      <c r="CAW66" s="359"/>
      <c r="CAX66" s="359"/>
      <c r="CAY66" s="359"/>
      <c r="CAZ66" s="359"/>
      <c r="CBA66" s="360"/>
      <c r="CBB66" s="359"/>
      <c r="CBC66" s="359"/>
      <c r="CBD66" s="359"/>
      <c r="CBE66" s="359"/>
      <c r="CBF66" s="359"/>
      <c r="CBG66" s="359"/>
      <c r="CBH66" s="359"/>
      <c r="CBI66" s="359"/>
      <c r="CBJ66" s="360"/>
      <c r="CBK66" s="359"/>
      <c r="CBL66" s="359"/>
      <c r="CBM66" s="359"/>
      <c r="CBN66" s="359"/>
      <c r="CBO66" s="359"/>
      <c r="CBP66" s="359"/>
      <c r="CBQ66" s="359"/>
      <c r="CBR66" s="359"/>
      <c r="CBS66" s="360"/>
      <c r="CBT66" s="359"/>
      <c r="CBU66" s="359"/>
      <c r="CBV66" s="359"/>
      <c r="CBW66" s="359"/>
      <c r="CBX66" s="359"/>
      <c r="CBY66" s="359"/>
      <c r="CBZ66" s="359"/>
      <c r="CCA66" s="359"/>
      <c r="CCB66" s="360"/>
      <c r="CCC66" s="359"/>
      <c r="CCD66" s="359"/>
      <c r="CCE66" s="359"/>
      <c r="CCF66" s="359"/>
      <c r="CCG66" s="359"/>
      <c r="CCH66" s="359"/>
      <c r="CCI66" s="359"/>
      <c r="CCJ66" s="359"/>
      <c r="CCK66" s="360"/>
      <c r="CCL66" s="359"/>
      <c r="CCM66" s="359"/>
      <c r="CCN66" s="359"/>
      <c r="CCO66" s="359"/>
      <c r="CCP66" s="359"/>
      <c r="CCQ66" s="359"/>
      <c r="CCR66" s="359"/>
      <c r="CCS66" s="359"/>
      <c r="CCT66" s="360"/>
      <c r="CCU66" s="359"/>
      <c r="CCV66" s="359"/>
      <c r="CCW66" s="359"/>
      <c r="CCX66" s="359"/>
      <c r="CCY66" s="359"/>
      <c r="CCZ66" s="359"/>
      <c r="CDA66" s="359"/>
      <c r="CDB66" s="359"/>
      <c r="CDC66" s="360"/>
      <c r="CDD66" s="359"/>
      <c r="CDE66" s="359"/>
      <c r="CDF66" s="359"/>
      <c r="CDG66" s="359"/>
      <c r="CDH66" s="359"/>
      <c r="CDI66" s="359"/>
      <c r="CDJ66" s="359"/>
      <c r="CDK66" s="359"/>
      <c r="CDL66" s="360"/>
      <c r="CDM66" s="359"/>
      <c r="CDN66" s="359"/>
      <c r="CDO66" s="359"/>
      <c r="CDP66" s="359"/>
      <c r="CDQ66" s="359"/>
      <c r="CDR66" s="359"/>
      <c r="CDS66" s="359"/>
      <c r="CDT66" s="359"/>
      <c r="CDU66" s="360"/>
      <c r="CDV66" s="359"/>
      <c r="CDW66" s="359"/>
      <c r="CDX66" s="359"/>
      <c r="CDY66" s="359"/>
      <c r="CDZ66" s="359"/>
      <c r="CEA66" s="359"/>
      <c r="CEB66" s="359"/>
      <c r="CEC66" s="359"/>
      <c r="CED66" s="360"/>
      <c r="CEE66" s="359"/>
      <c r="CEF66" s="359"/>
      <c r="CEG66" s="359"/>
      <c r="CEH66" s="359"/>
      <c r="CEI66" s="359"/>
      <c r="CEJ66" s="359"/>
      <c r="CEK66" s="359"/>
      <c r="CEL66" s="359"/>
      <c r="CEM66" s="360"/>
      <c r="CEN66" s="359"/>
      <c r="CEO66" s="359"/>
      <c r="CEP66" s="359"/>
      <c r="CEQ66" s="359"/>
      <c r="CER66" s="359"/>
      <c r="CES66" s="359"/>
      <c r="CET66" s="359"/>
      <c r="CEU66" s="359"/>
      <c r="CEV66" s="360"/>
      <c r="CEW66" s="359"/>
      <c r="CEX66" s="359"/>
      <c r="CEY66" s="359"/>
      <c r="CEZ66" s="359"/>
      <c r="CFA66" s="359"/>
      <c r="CFB66" s="359"/>
      <c r="CFC66" s="359"/>
      <c r="CFD66" s="359"/>
      <c r="CFE66" s="360"/>
      <c r="CFF66" s="359"/>
      <c r="CFG66" s="359"/>
      <c r="CFH66" s="359"/>
      <c r="CFI66" s="359"/>
      <c r="CFJ66" s="359"/>
      <c r="CFK66" s="359"/>
      <c r="CFL66" s="359"/>
      <c r="CFM66" s="359"/>
      <c r="CFN66" s="360"/>
      <c r="CFO66" s="359"/>
      <c r="CFP66" s="359"/>
      <c r="CFQ66" s="359"/>
      <c r="CFR66" s="359"/>
      <c r="CFS66" s="359"/>
      <c r="CFT66" s="359"/>
      <c r="CFU66" s="359"/>
      <c r="CFV66" s="359"/>
      <c r="CFW66" s="360"/>
      <c r="CFX66" s="359"/>
      <c r="CFY66" s="359"/>
      <c r="CFZ66" s="359"/>
      <c r="CGA66" s="359"/>
      <c r="CGB66" s="359"/>
      <c r="CGC66" s="359"/>
      <c r="CGD66" s="359"/>
      <c r="CGE66" s="359"/>
      <c r="CGF66" s="360"/>
      <c r="CGG66" s="359"/>
      <c r="CGH66" s="359"/>
      <c r="CGI66" s="359"/>
      <c r="CGJ66" s="359"/>
      <c r="CGK66" s="359"/>
      <c r="CGL66" s="359"/>
      <c r="CGM66" s="359"/>
      <c r="CGN66" s="359"/>
      <c r="CGO66" s="360"/>
      <c r="CGP66" s="359"/>
      <c r="CGQ66" s="359"/>
      <c r="CGR66" s="359"/>
      <c r="CGS66" s="359"/>
      <c r="CGT66" s="359"/>
      <c r="CGU66" s="359"/>
      <c r="CGV66" s="359"/>
      <c r="CGW66" s="359"/>
      <c r="CGX66" s="360"/>
      <c r="CGY66" s="359"/>
      <c r="CGZ66" s="359"/>
      <c r="CHA66" s="359"/>
      <c r="CHB66" s="359"/>
      <c r="CHC66" s="359"/>
      <c r="CHD66" s="359"/>
      <c r="CHE66" s="359"/>
      <c r="CHF66" s="359"/>
      <c r="CHG66" s="360"/>
      <c r="CHH66" s="359"/>
      <c r="CHI66" s="359"/>
      <c r="CHJ66" s="359"/>
      <c r="CHK66" s="359"/>
      <c r="CHL66" s="359"/>
      <c r="CHM66" s="359"/>
      <c r="CHN66" s="359"/>
      <c r="CHO66" s="359"/>
      <c r="CHP66" s="360"/>
      <c r="CHQ66" s="359"/>
      <c r="CHR66" s="359"/>
      <c r="CHS66" s="359"/>
      <c r="CHT66" s="359"/>
      <c r="CHU66" s="359"/>
      <c r="CHV66" s="359"/>
      <c r="CHW66" s="359"/>
      <c r="CHX66" s="359"/>
      <c r="CHY66" s="360"/>
      <c r="CHZ66" s="359"/>
      <c r="CIA66" s="359"/>
      <c r="CIB66" s="359"/>
      <c r="CIC66" s="359"/>
      <c r="CID66" s="359"/>
      <c r="CIE66" s="359"/>
      <c r="CIF66" s="359"/>
      <c r="CIG66" s="359"/>
      <c r="CIH66" s="360"/>
      <c r="CII66" s="359"/>
      <c r="CIJ66" s="359"/>
      <c r="CIK66" s="359"/>
      <c r="CIL66" s="359"/>
      <c r="CIM66" s="359"/>
      <c r="CIN66" s="359"/>
      <c r="CIO66" s="359"/>
      <c r="CIP66" s="359"/>
      <c r="CIQ66" s="360"/>
      <c r="CIR66" s="359"/>
      <c r="CIS66" s="359"/>
      <c r="CIT66" s="359"/>
      <c r="CIU66" s="359"/>
      <c r="CIV66" s="359"/>
      <c r="CIW66" s="359"/>
      <c r="CIX66" s="359"/>
      <c r="CIY66" s="359"/>
      <c r="CIZ66" s="360"/>
      <c r="CJA66" s="359"/>
      <c r="CJB66" s="359"/>
      <c r="CJC66" s="359"/>
      <c r="CJD66" s="359"/>
      <c r="CJE66" s="359"/>
      <c r="CJF66" s="359"/>
      <c r="CJG66" s="359"/>
      <c r="CJH66" s="359"/>
      <c r="CJI66" s="360"/>
      <c r="CJJ66" s="359"/>
      <c r="CJK66" s="359"/>
      <c r="CJL66" s="359"/>
      <c r="CJM66" s="359"/>
      <c r="CJN66" s="359"/>
      <c r="CJO66" s="359"/>
      <c r="CJP66" s="359"/>
      <c r="CJQ66" s="359"/>
      <c r="CJR66" s="360"/>
      <c r="CJS66" s="359"/>
      <c r="CJT66" s="359"/>
      <c r="CJU66" s="359"/>
      <c r="CJV66" s="359"/>
      <c r="CJW66" s="359"/>
      <c r="CJX66" s="359"/>
      <c r="CJY66" s="359"/>
      <c r="CJZ66" s="359"/>
      <c r="CKA66" s="360"/>
      <c r="CKB66" s="359"/>
      <c r="CKC66" s="359"/>
      <c r="CKD66" s="359"/>
      <c r="CKE66" s="359"/>
      <c r="CKF66" s="359"/>
      <c r="CKG66" s="359"/>
      <c r="CKH66" s="359"/>
      <c r="CKI66" s="359"/>
      <c r="CKJ66" s="360"/>
      <c r="CKK66" s="359"/>
      <c r="CKL66" s="359"/>
      <c r="CKM66" s="359"/>
      <c r="CKN66" s="359"/>
      <c r="CKO66" s="359"/>
      <c r="CKP66" s="359"/>
      <c r="CKQ66" s="359"/>
      <c r="CKR66" s="359"/>
      <c r="CKS66" s="360"/>
      <c r="CKT66" s="359"/>
      <c r="CKU66" s="359"/>
      <c r="CKV66" s="359"/>
      <c r="CKW66" s="359"/>
      <c r="CKX66" s="359"/>
      <c r="CKY66" s="359"/>
      <c r="CKZ66" s="359"/>
      <c r="CLA66" s="359"/>
      <c r="CLB66" s="360"/>
      <c r="CLC66" s="359"/>
      <c r="CLD66" s="359"/>
      <c r="CLE66" s="359"/>
      <c r="CLF66" s="359"/>
      <c r="CLG66" s="359"/>
      <c r="CLH66" s="359"/>
      <c r="CLI66" s="359"/>
      <c r="CLJ66" s="359"/>
      <c r="CLK66" s="360"/>
      <c r="CLL66" s="359"/>
      <c r="CLM66" s="359"/>
      <c r="CLN66" s="359"/>
      <c r="CLO66" s="359"/>
      <c r="CLP66" s="359"/>
      <c r="CLQ66" s="359"/>
      <c r="CLR66" s="359"/>
      <c r="CLS66" s="359"/>
      <c r="CLT66" s="360"/>
      <c r="CLU66" s="359"/>
      <c r="CLV66" s="359"/>
      <c r="CLW66" s="359"/>
      <c r="CLX66" s="359"/>
      <c r="CLY66" s="359"/>
      <c r="CLZ66" s="359"/>
      <c r="CMA66" s="359"/>
      <c r="CMB66" s="359"/>
      <c r="CMC66" s="360"/>
      <c r="CMD66" s="359"/>
      <c r="CME66" s="359"/>
      <c r="CMF66" s="359"/>
      <c r="CMG66" s="359"/>
      <c r="CMH66" s="359"/>
      <c r="CMI66" s="359"/>
      <c r="CMJ66" s="359"/>
      <c r="CMK66" s="359"/>
      <c r="CML66" s="360"/>
      <c r="CMM66" s="359"/>
      <c r="CMN66" s="359"/>
      <c r="CMO66" s="359"/>
      <c r="CMP66" s="359"/>
      <c r="CMQ66" s="359"/>
      <c r="CMR66" s="359"/>
      <c r="CMS66" s="359"/>
      <c r="CMT66" s="359"/>
      <c r="CMU66" s="360"/>
      <c r="CMV66" s="359"/>
      <c r="CMW66" s="359"/>
      <c r="CMX66" s="359"/>
      <c r="CMY66" s="359"/>
      <c r="CMZ66" s="359"/>
      <c r="CNA66" s="359"/>
      <c r="CNB66" s="359"/>
      <c r="CNC66" s="359"/>
      <c r="CND66" s="360"/>
      <c r="CNE66" s="359"/>
      <c r="CNF66" s="359"/>
      <c r="CNG66" s="359"/>
      <c r="CNH66" s="359"/>
      <c r="CNI66" s="359"/>
      <c r="CNJ66" s="359"/>
      <c r="CNK66" s="359"/>
      <c r="CNL66" s="359"/>
      <c r="CNM66" s="360"/>
      <c r="CNN66" s="359"/>
      <c r="CNO66" s="359"/>
      <c r="CNP66" s="359"/>
      <c r="CNQ66" s="359"/>
      <c r="CNR66" s="359"/>
      <c r="CNS66" s="359"/>
      <c r="CNT66" s="359"/>
      <c r="CNU66" s="359"/>
      <c r="CNV66" s="360"/>
      <c r="CNW66" s="359"/>
      <c r="CNX66" s="359"/>
      <c r="CNY66" s="359"/>
      <c r="CNZ66" s="359"/>
      <c r="COA66" s="359"/>
      <c r="COB66" s="359"/>
      <c r="COC66" s="359"/>
      <c r="COD66" s="359"/>
      <c r="COE66" s="360"/>
      <c r="COF66" s="359"/>
      <c r="COG66" s="359"/>
      <c r="COH66" s="359"/>
      <c r="COI66" s="359"/>
      <c r="COJ66" s="359"/>
      <c r="COK66" s="359"/>
      <c r="COL66" s="359"/>
      <c r="COM66" s="359"/>
      <c r="CON66" s="360"/>
      <c r="COO66" s="359"/>
      <c r="COP66" s="359"/>
      <c r="COQ66" s="359"/>
      <c r="COR66" s="359"/>
      <c r="COS66" s="359"/>
      <c r="COT66" s="359"/>
      <c r="COU66" s="359"/>
      <c r="COV66" s="359"/>
      <c r="COW66" s="360"/>
      <c r="COX66" s="359"/>
      <c r="COY66" s="359"/>
      <c r="COZ66" s="359"/>
      <c r="CPA66" s="359"/>
      <c r="CPB66" s="359"/>
      <c r="CPC66" s="359"/>
      <c r="CPD66" s="359"/>
      <c r="CPE66" s="359"/>
      <c r="CPF66" s="360"/>
      <c r="CPG66" s="359"/>
      <c r="CPH66" s="359"/>
      <c r="CPI66" s="359"/>
      <c r="CPJ66" s="359"/>
      <c r="CPK66" s="359"/>
      <c r="CPL66" s="359"/>
      <c r="CPM66" s="359"/>
      <c r="CPN66" s="359"/>
      <c r="CPO66" s="360"/>
      <c r="CPP66" s="359"/>
      <c r="CPQ66" s="359"/>
      <c r="CPR66" s="359"/>
      <c r="CPS66" s="359"/>
      <c r="CPT66" s="359"/>
      <c r="CPU66" s="359"/>
      <c r="CPV66" s="359"/>
      <c r="CPW66" s="359"/>
      <c r="CPX66" s="360"/>
      <c r="CPY66" s="359"/>
      <c r="CPZ66" s="359"/>
      <c r="CQA66" s="359"/>
      <c r="CQB66" s="359"/>
      <c r="CQC66" s="359"/>
      <c r="CQD66" s="359"/>
      <c r="CQE66" s="359"/>
      <c r="CQF66" s="359"/>
      <c r="CQG66" s="360"/>
      <c r="CQH66" s="359"/>
      <c r="CQI66" s="359"/>
      <c r="CQJ66" s="359"/>
      <c r="CQK66" s="359"/>
      <c r="CQL66" s="359"/>
      <c r="CQM66" s="359"/>
      <c r="CQN66" s="359"/>
      <c r="CQO66" s="359"/>
      <c r="CQP66" s="360"/>
      <c r="CQQ66" s="359"/>
      <c r="CQR66" s="359"/>
      <c r="CQS66" s="359"/>
      <c r="CQT66" s="359"/>
      <c r="CQU66" s="359"/>
      <c r="CQV66" s="359"/>
      <c r="CQW66" s="359"/>
      <c r="CQX66" s="359"/>
      <c r="CQY66" s="360"/>
      <c r="CQZ66" s="359"/>
      <c r="CRA66" s="359"/>
      <c r="CRB66" s="359"/>
      <c r="CRC66" s="359"/>
      <c r="CRD66" s="359"/>
      <c r="CRE66" s="359"/>
      <c r="CRF66" s="359"/>
      <c r="CRG66" s="359"/>
      <c r="CRH66" s="360"/>
      <c r="CRI66" s="359"/>
      <c r="CRJ66" s="359"/>
      <c r="CRK66" s="359"/>
      <c r="CRL66" s="359"/>
      <c r="CRM66" s="359"/>
      <c r="CRN66" s="359"/>
      <c r="CRO66" s="359"/>
      <c r="CRP66" s="359"/>
      <c r="CRQ66" s="360"/>
      <c r="CRR66" s="359"/>
      <c r="CRS66" s="359"/>
      <c r="CRT66" s="359"/>
      <c r="CRU66" s="359"/>
      <c r="CRV66" s="359"/>
      <c r="CRW66" s="359"/>
      <c r="CRX66" s="359"/>
      <c r="CRY66" s="359"/>
      <c r="CRZ66" s="360"/>
      <c r="CSA66" s="359"/>
      <c r="CSB66" s="359"/>
      <c r="CSC66" s="359"/>
      <c r="CSD66" s="359"/>
      <c r="CSE66" s="359"/>
      <c r="CSF66" s="359"/>
      <c r="CSG66" s="359"/>
      <c r="CSH66" s="359"/>
      <c r="CSI66" s="360"/>
      <c r="CSJ66" s="359"/>
      <c r="CSK66" s="359"/>
      <c r="CSL66" s="359"/>
      <c r="CSM66" s="359"/>
      <c r="CSN66" s="359"/>
      <c r="CSO66" s="359"/>
      <c r="CSP66" s="359"/>
      <c r="CSQ66" s="359"/>
      <c r="CSR66" s="360"/>
      <c r="CSS66" s="359"/>
      <c r="CST66" s="359"/>
      <c r="CSU66" s="359"/>
      <c r="CSV66" s="359"/>
      <c r="CSW66" s="359"/>
      <c r="CSX66" s="359"/>
      <c r="CSY66" s="359"/>
      <c r="CSZ66" s="359"/>
      <c r="CTA66" s="360"/>
      <c r="CTB66" s="359"/>
      <c r="CTC66" s="359"/>
      <c r="CTD66" s="359"/>
      <c r="CTE66" s="359"/>
      <c r="CTF66" s="359"/>
      <c r="CTG66" s="359"/>
      <c r="CTH66" s="359"/>
      <c r="CTI66" s="359"/>
      <c r="CTJ66" s="360"/>
      <c r="CTK66" s="359"/>
      <c r="CTL66" s="359"/>
      <c r="CTM66" s="359"/>
      <c r="CTN66" s="359"/>
      <c r="CTO66" s="359"/>
      <c r="CTP66" s="359"/>
      <c r="CTQ66" s="359"/>
      <c r="CTR66" s="359"/>
      <c r="CTS66" s="360"/>
      <c r="CTT66" s="359"/>
      <c r="CTU66" s="359"/>
      <c r="CTV66" s="359"/>
      <c r="CTW66" s="359"/>
      <c r="CTX66" s="359"/>
      <c r="CTY66" s="359"/>
      <c r="CTZ66" s="359"/>
      <c r="CUA66" s="359"/>
      <c r="CUB66" s="360"/>
      <c r="CUC66" s="359"/>
      <c r="CUD66" s="359"/>
      <c r="CUE66" s="359"/>
      <c r="CUF66" s="359"/>
      <c r="CUG66" s="359"/>
      <c r="CUH66" s="359"/>
      <c r="CUI66" s="359"/>
      <c r="CUJ66" s="359"/>
      <c r="CUK66" s="360"/>
      <c r="CUL66" s="359"/>
      <c r="CUM66" s="359"/>
      <c r="CUN66" s="359"/>
      <c r="CUO66" s="359"/>
      <c r="CUP66" s="359"/>
      <c r="CUQ66" s="359"/>
      <c r="CUR66" s="359"/>
      <c r="CUS66" s="359"/>
      <c r="CUT66" s="360"/>
      <c r="CUU66" s="359"/>
      <c r="CUV66" s="359"/>
      <c r="CUW66" s="359"/>
      <c r="CUX66" s="359"/>
      <c r="CUY66" s="359"/>
      <c r="CUZ66" s="359"/>
      <c r="CVA66" s="359"/>
      <c r="CVB66" s="359"/>
      <c r="CVC66" s="360"/>
      <c r="CVD66" s="359"/>
      <c r="CVE66" s="359"/>
      <c r="CVF66" s="359"/>
      <c r="CVG66" s="359"/>
      <c r="CVH66" s="359"/>
      <c r="CVI66" s="359"/>
      <c r="CVJ66" s="359"/>
      <c r="CVK66" s="359"/>
      <c r="CVL66" s="360"/>
      <c r="CVM66" s="359"/>
      <c r="CVN66" s="359"/>
      <c r="CVO66" s="359"/>
      <c r="CVP66" s="359"/>
      <c r="CVQ66" s="359"/>
      <c r="CVR66" s="359"/>
      <c r="CVS66" s="359"/>
      <c r="CVT66" s="359"/>
      <c r="CVU66" s="360"/>
      <c r="CVV66" s="359"/>
      <c r="CVW66" s="359"/>
      <c r="CVX66" s="359"/>
      <c r="CVY66" s="359"/>
      <c r="CVZ66" s="359"/>
      <c r="CWA66" s="359"/>
      <c r="CWB66" s="359"/>
      <c r="CWC66" s="359"/>
      <c r="CWD66" s="360"/>
      <c r="CWE66" s="359"/>
      <c r="CWF66" s="359"/>
      <c r="CWG66" s="359"/>
      <c r="CWH66" s="359"/>
      <c r="CWI66" s="359"/>
      <c r="CWJ66" s="359"/>
      <c r="CWK66" s="359"/>
      <c r="CWL66" s="359"/>
      <c r="CWM66" s="360"/>
      <c r="CWN66" s="359"/>
      <c r="CWO66" s="359"/>
      <c r="CWP66" s="359"/>
      <c r="CWQ66" s="359"/>
      <c r="CWR66" s="359"/>
      <c r="CWS66" s="359"/>
      <c r="CWT66" s="359"/>
      <c r="CWU66" s="359"/>
      <c r="CWV66" s="360"/>
      <c r="CWW66" s="359"/>
      <c r="CWX66" s="359"/>
      <c r="CWY66" s="359"/>
      <c r="CWZ66" s="359"/>
      <c r="CXA66" s="359"/>
      <c r="CXB66" s="359"/>
      <c r="CXC66" s="359"/>
      <c r="CXD66" s="359"/>
      <c r="CXE66" s="360"/>
      <c r="CXF66" s="359"/>
      <c r="CXG66" s="359"/>
      <c r="CXH66" s="359"/>
      <c r="CXI66" s="359"/>
      <c r="CXJ66" s="359"/>
      <c r="CXK66" s="359"/>
      <c r="CXL66" s="359"/>
      <c r="CXM66" s="359"/>
      <c r="CXN66" s="360"/>
      <c r="CXO66" s="359"/>
      <c r="CXP66" s="359"/>
      <c r="CXQ66" s="359"/>
      <c r="CXR66" s="359"/>
      <c r="CXS66" s="359"/>
      <c r="CXT66" s="359"/>
      <c r="CXU66" s="359"/>
      <c r="CXV66" s="359"/>
      <c r="CXW66" s="360"/>
      <c r="CXX66" s="359"/>
      <c r="CXY66" s="359"/>
      <c r="CXZ66" s="359"/>
      <c r="CYA66" s="359"/>
      <c r="CYB66" s="359"/>
      <c r="CYC66" s="359"/>
      <c r="CYD66" s="359"/>
      <c r="CYE66" s="359"/>
      <c r="CYF66" s="360"/>
      <c r="CYG66" s="359"/>
      <c r="CYH66" s="359"/>
      <c r="CYI66" s="359"/>
      <c r="CYJ66" s="359"/>
      <c r="CYK66" s="359"/>
      <c r="CYL66" s="359"/>
      <c r="CYM66" s="359"/>
      <c r="CYN66" s="359"/>
      <c r="CYO66" s="360"/>
      <c r="CYP66" s="359"/>
      <c r="CYQ66" s="359"/>
      <c r="CYR66" s="359"/>
      <c r="CYS66" s="359"/>
      <c r="CYT66" s="359"/>
      <c r="CYU66" s="359"/>
      <c r="CYV66" s="359"/>
      <c r="CYW66" s="359"/>
      <c r="CYX66" s="360"/>
      <c r="CYY66" s="359"/>
      <c r="CYZ66" s="359"/>
      <c r="CZA66" s="359"/>
      <c r="CZB66" s="359"/>
      <c r="CZC66" s="359"/>
      <c r="CZD66" s="359"/>
      <c r="CZE66" s="359"/>
      <c r="CZF66" s="359"/>
      <c r="CZG66" s="360"/>
      <c r="CZH66" s="359"/>
      <c r="CZI66" s="359"/>
      <c r="CZJ66" s="359"/>
      <c r="CZK66" s="359"/>
      <c r="CZL66" s="359"/>
      <c r="CZM66" s="359"/>
      <c r="CZN66" s="359"/>
      <c r="CZO66" s="359"/>
      <c r="CZP66" s="360"/>
      <c r="CZQ66" s="359"/>
      <c r="CZR66" s="359"/>
      <c r="CZS66" s="359"/>
      <c r="CZT66" s="359"/>
      <c r="CZU66" s="359"/>
      <c r="CZV66" s="359"/>
      <c r="CZW66" s="359"/>
      <c r="CZX66" s="359"/>
      <c r="CZY66" s="360"/>
      <c r="CZZ66" s="359"/>
      <c r="DAA66" s="359"/>
      <c r="DAB66" s="359"/>
      <c r="DAC66" s="359"/>
      <c r="DAD66" s="359"/>
      <c r="DAE66" s="359"/>
      <c r="DAF66" s="359"/>
      <c r="DAG66" s="359"/>
      <c r="DAH66" s="360"/>
      <c r="DAI66" s="359"/>
      <c r="DAJ66" s="359"/>
      <c r="DAK66" s="359"/>
      <c r="DAL66" s="359"/>
      <c r="DAM66" s="359"/>
      <c r="DAN66" s="359"/>
      <c r="DAO66" s="359"/>
      <c r="DAP66" s="359"/>
      <c r="DAQ66" s="360"/>
      <c r="DAR66" s="359"/>
      <c r="DAS66" s="359"/>
      <c r="DAT66" s="359"/>
      <c r="DAU66" s="359"/>
      <c r="DAV66" s="359"/>
      <c r="DAW66" s="359"/>
      <c r="DAX66" s="359"/>
      <c r="DAY66" s="359"/>
      <c r="DAZ66" s="360"/>
      <c r="DBA66" s="359"/>
      <c r="DBB66" s="359"/>
      <c r="DBC66" s="359"/>
      <c r="DBD66" s="359"/>
      <c r="DBE66" s="359"/>
      <c r="DBF66" s="359"/>
      <c r="DBG66" s="359"/>
      <c r="DBH66" s="359"/>
      <c r="DBI66" s="360"/>
      <c r="DBJ66" s="359"/>
      <c r="DBK66" s="359"/>
      <c r="DBL66" s="359"/>
      <c r="DBM66" s="359"/>
      <c r="DBN66" s="359"/>
      <c r="DBO66" s="359"/>
      <c r="DBP66" s="359"/>
      <c r="DBQ66" s="359"/>
      <c r="DBR66" s="360"/>
      <c r="DBS66" s="359"/>
      <c r="DBT66" s="359"/>
      <c r="DBU66" s="359"/>
      <c r="DBV66" s="359"/>
      <c r="DBW66" s="359"/>
      <c r="DBX66" s="359"/>
      <c r="DBY66" s="359"/>
      <c r="DBZ66" s="359"/>
      <c r="DCA66" s="360"/>
      <c r="DCB66" s="359"/>
      <c r="DCC66" s="359"/>
      <c r="DCD66" s="359"/>
      <c r="DCE66" s="359"/>
      <c r="DCF66" s="359"/>
      <c r="DCG66" s="359"/>
      <c r="DCH66" s="359"/>
      <c r="DCI66" s="359"/>
      <c r="DCJ66" s="360"/>
      <c r="DCK66" s="359"/>
      <c r="DCL66" s="359"/>
      <c r="DCM66" s="359"/>
      <c r="DCN66" s="359"/>
      <c r="DCO66" s="359"/>
      <c r="DCP66" s="359"/>
      <c r="DCQ66" s="359"/>
      <c r="DCR66" s="359"/>
      <c r="DCS66" s="360"/>
      <c r="DCT66" s="359"/>
      <c r="DCU66" s="359"/>
      <c r="DCV66" s="359"/>
      <c r="DCW66" s="359"/>
      <c r="DCX66" s="359"/>
      <c r="DCY66" s="359"/>
      <c r="DCZ66" s="359"/>
      <c r="DDA66" s="359"/>
      <c r="DDB66" s="360"/>
      <c r="DDC66" s="359"/>
      <c r="DDD66" s="359"/>
      <c r="DDE66" s="359"/>
      <c r="DDF66" s="359"/>
      <c r="DDG66" s="359"/>
      <c r="DDH66" s="359"/>
      <c r="DDI66" s="359"/>
      <c r="DDJ66" s="359"/>
      <c r="DDK66" s="360"/>
      <c r="DDL66" s="359"/>
      <c r="DDM66" s="359"/>
      <c r="DDN66" s="359"/>
      <c r="DDO66" s="359"/>
      <c r="DDP66" s="359"/>
      <c r="DDQ66" s="359"/>
      <c r="DDR66" s="359"/>
      <c r="DDS66" s="359"/>
      <c r="DDT66" s="360"/>
      <c r="DDU66" s="359"/>
      <c r="DDV66" s="359"/>
      <c r="DDW66" s="359"/>
      <c r="DDX66" s="359"/>
      <c r="DDY66" s="359"/>
      <c r="DDZ66" s="359"/>
      <c r="DEA66" s="359"/>
      <c r="DEB66" s="359"/>
      <c r="DEC66" s="360"/>
      <c r="DED66" s="359"/>
      <c r="DEE66" s="359"/>
      <c r="DEF66" s="359"/>
      <c r="DEG66" s="359"/>
      <c r="DEH66" s="359"/>
      <c r="DEI66" s="359"/>
      <c r="DEJ66" s="359"/>
      <c r="DEK66" s="359"/>
      <c r="DEL66" s="360"/>
      <c r="DEM66" s="359"/>
      <c r="DEN66" s="359"/>
      <c r="DEO66" s="359"/>
      <c r="DEP66" s="359"/>
      <c r="DEQ66" s="359"/>
      <c r="DER66" s="359"/>
      <c r="DES66" s="359"/>
      <c r="DET66" s="359"/>
      <c r="DEU66" s="360"/>
      <c r="DEV66" s="359"/>
      <c r="DEW66" s="359"/>
      <c r="DEX66" s="359"/>
      <c r="DEY66" s="359"/>
      <c r="DEZ66" s="359"/>
      <c r="DFA66" s="359"/>
      <c r="DFB66" s="359"/>
      <c r="DFC66" s="359"/>
      <c r="DFD66" s="360"/>
      <c r="DFE66" s="359"/>
      <c r="DFF66" s="359"/>
      <c r="DFG66" s="359"/>
      <c r="DFH66" s="359"/>
      <c r="DFI66" s="359"/>
      <c r="DFJ66" s="359"/>
      <c r="DFK66" s="359"/>
      <c r="DFL66" s="359"/>
      <c r="DFM66" s="360"/>
      <c r="DFN66" s="359"/>
      <c r="DFO66" s="359"/>
      <c r="DFP66" s="359"/>
      <c r="DFQ66" s="359"/>
      <c r="DFR66" s="359"/>
      <c r="DFS66" s="359"/>
      <c r="DFT66" s="359"/>
      <c r="DFU66" s="359"/>
      <c r="DFV66" s="360"/>
      <c r="DFW66" s="359"/>
      <c r="DFX66" s="359"/>
      <c r="DFY66" s="359"/>
      <c r="DFZ66" s="359"/>
      <c r="DGA66" s="359"/>
      <c r="DGB66" s="359"/>
      <c r="DGC66" s="359"/>
      <c r="DGD66" s="359"/>
      <c r="DGE66" s="360"/>
      <c r="DGF66" s="359"/>
      <c r="DGG66" s="359"/>
      <c r="DGH66" s="359"/>
      <c r="DGI66" s="359"/>
      <c r="DGJ66" s="359"/>
      <c r="DGK66" s="359"/>
      <c r="DGL66" s="359"/>
      <c r="DGM66" s="359"/>
      <c r="DGN66" s="360"/>
      <c r="DGO66" s="359"/>
      <c r="DGP66" s="359"/>
      <c r="DGQ66" s="359"/>
      <c r="DGR66" s="359"/>
      <c r="DGS66" s="359"/>
      <c r="DGT66" s="359"/>
      <c r="DGU66" s="359"/>
      <c r="DGV66" s="359"/>
      <c r="DGW66" s="360"/>
      <c r="DGX66" s="359"/>
      <c r="DGY66" s="359"/>
      <c r="DGZ66" s="359"/>
      <c r="DHA66" s="359"/>
      <c r="DHB66" s="359"/>
      <c r="DHC66" s="359"/>
      <c r="DHD66" s="359"/>
      <c r="DHE66" s="359"/>
      <c r="DHF66" s="360"/>
      <c r="DHG66" s="359"/>
      <c r="DHH66" s="359"/>
      <c r="DHI66" s="359"/>
      <c r="DHJ66" s="359"/>
      <c r="DHK66" s="359"/>
      <c r="DHL66" s="359"/>
      <c r="DHM66" s="359"/>
      <c r="DHN66" s="359"/>
      <c r="DHO66" s="360"/>
      <c r="DHP66" s="359"/>
      <c r="DHQ66" s="359"/>
      <c r="DHR66" s="359"/>
      <c r="DHS66" s="359"/>
      <c r="DHT66" s="359"/>
      <c r="DHU66" s="359"/>
      <c r="DHV66" s="359"/>
      <c r="DHW66" s="359"/>
      <c r="DHX66" s="360"/>
      <c r="DHY66" s="359"/>
      <c r="DHZ66" s="359"/>
      <c r="DIA66" s="359"/>
      <c r="DIB66" s="359"/>
      <c r="DIC66" s="359"/>
      <c r="DID66" s="359"/>
      <c r="DIE66" s="359"/>
      <c r="DIF66" s="359"/>
      <c r="DIG66" s="360"/>
      <c r="DIH66" s="359"/>
      <c r="DII66" s="359"/>
      <c r="DIJ66" s="359"/>
      <c r="DIK66" s="359"/>
      <c r="DIL66" s="359"/>
      <c r="DIM66" s="359"/>
      <c r="DIN66" s="359"/>
      <c r="DIO66" s="359"/>
      <c r="DIP66" s="360"/>
      <c r="DIQ66" s="359"/>
      <c r="DIR66" s="359"/>
      <c r="DIS66" s="359"/>
      <c r="DIT66" s="359"/>
      <c r="DIU66" s="359"/>
      <c r="DIV66" s="359"/>
      <c r="DIW66" s="359"/>
      <c r="DIX66" s="359"/>
      <c r="DIY66" s="360"/>
      <c r="DIZ66" s="359"/>
      <c r="DJA66" s="359"/>
      <c r="DJB66" s="359"/>
      <c r="DJC66" s="359"/>
      <c r="DJD66" s="359"/>
      <c r="DJE66" s="359"/>
      <c r="DJF66" s="359"/>
      <c r="DJG66" s="359"/>
      <c r="DJH66" s="360"/>
      <c r="DJI66" s="359"/>
      <c r="DJJ66" s="359"/>
      <c r="DJK66" s="359"/>
      <c r="DJL66" s="359"/>
      <c r="DJM66" s="359"/>
      <c r="DJN66" s="359"/>
      <c r="DJO66" s="359"/>
      <c r="DJP66" s="359"/>
      <c r="DJQ66" s="360"/>
      <c r="DJR66" s="359"/>
      <c r="DJS66" s="359"/>
      <c r="DJT66" s="359"/>
      <c r="DJU66" s="359"/>
      <c r="DJV66" s="359"/>
      <c r="DJW66" s="359"/>
      <c r="DJX66" s="359"/>
      <c r="DJY66" s="359"/>
      <c r="DJZ66" s="360"/>
      <c r="DKA66" s="359"/>
      <c r="DKB66" s="359"/>
      <c r="DKC66" s="359"/>
      <c r="DKD66" s="359"/>
      <c r="DKE66" s="359"/>
      <c r="DKF66" s="359"/>
      <c r="DKG66" s="359"/>
      <c r="DKH66" s="359"/>
      <c r="DKI66" s="360"/>
      <c r="DKJ66" s="359"/>
      <c r="DKK66" s="359"/>
      <c r="DKL66" s="359"/>
      <c r="DKM66" s="359"/>
      <c r="DKN66" s="359"/>
      <c r="DKO66" s="359"/>
      <c r="DKP66" s="359"/>
      <c r="DKQ66" s="359"/>
      <c r="DKR66" s="360"/>
      <c r="DKS66" s="359"/>
      <c r="DKT66" s="359"/>
      <c r="DKU66" s="359"/>
      <c r="DKV66" s="359"/>
      <c r="DKW66" s="359"/>
      <c r="DKX66" s="359"/>
      <c r="DKY66" s="359"/>
      <c r="DKZ66" s="359"/>
      <c r="DLA66" s="360"/>
      <c r="DLB66" s="359"/>
      <c r="DLC66" s="359"/>
      <c r="DLD66" s="359"/>
      <c r="DLE66" s="359"/>
      <c r="DLF66" s="359"/>
      <c r="DLG66" s="359"/>
      <c r="DLH66" s="359"/>
      <c r="DLI66" s="359"/>
      <c r="DLJ66" s="360"/>
      <c r="DLK66" s="359"/>
      <c r="DLL66" s="359"/>
      <c r="DLM66" s="359"/>
      <c r="DLN66" s="359"/>
      <c r="DLO66" s="359"/>
      <c r="DLP66" s="359"/>
      <c r="DLQ66" s="359"/>
      <c r="DLR66" s="359"/>
      <c r="DLS66" s="360"/>
      <c r="DLT66" s="359"/>
      <c r="DLU66" s="359"/>
      <c r="DLV66" s="359"/>
      <c r="DLW66" s="359"/>
      <c r="DLX66" s="359"/>
      <c r="DLY66" s="359"/>
      <c r="DLZ66" s="359"/>
      <c r="DMA66" s="359"/>
      <c r="DMB66" s="360"/>
      <c r="DMC66" s="359"/>
      <c r="DMD66" s="359"/>
      <c r="DME66" s="359"/>
      <c r="DMF66" s="359"/>
      <c r="DMG66" s="359"/>
      <c r="DMH66" s="359"/>
      <c r="DMI66" s="359"/>
      <c r="DMJ66" s="359"/>
      <c r="DMK66" s="360"/>
      <c r="DML66" s="359"/>
      <c r="DMM66" s="359"/>
      <c r="DMN66" s="359"/>
      <c r="DMO66" s="359"/>
      <c r="DMP66" s="359"/>
      <c r="DMQ66" s="359"/>
      <c r="DMR66" s="359"/>
      <c r="DMS66" s="359"/>
      <c r="DMT66" s="360"/>
      <c r="DMU66" s="359"/>
      <c r="DMV66" s="359"/>
      <c r="DMW66" s="359"/>
      <c r="DMX66" s="359"/>
      <c r="DMY66" s="359"/>
      <c r="DMZ66" s="359"/>
      <c r="DNA66" s="359"/>
      <c r="DNB66" s="359"/>
      <c r="DNC66" s="360"/>
      <c r="DND66" s="359"/>
      <c r="DNE66" s="359"/>
      <c r="DNF66" s="359"/>
      <c r="DNG66" s="359"/>
      <c r="DNH66" s="359"/>
      <c r="DNI66" s="359"/>
      <c r="DNJ66" s="359"/>
      <c r="DNK66" s="359"/>
      <c r="DNL66" s="360"/>
      <c r="DNM66" s="359"/>
      <c r="DNN66" s="359"/>
      <c r="DNO66" s="359"/>
      <c r="DNP66" s="359"/>
      <c r="DNQ66" s="359"/>
      <c r="DNR66" s="359"/>
      <c r="DNS66" s="359"/>
      <c r="DNT66" s="359"/>
      <c r="DNU66" s="360"/>
      <c r="DNV66" s="359"/>
      <c r="DNW66" s="359"/>
      <c r="DNX66" s="359"/>
      <c r="DNY66" s="359"/>
      <c r="DNZ66" s="359"/>
      <c r="DOA66" s="359"/>
      <c r="DOB66" s="359"/>
      <c r="DOC66" s="359"/>
      <c r="DOD66" s="360"/>
      <c r="DOE66" s="359"/>
      <c r="DOF66" s="359"/>
      <c r="DOG66" s="359"/>
      <c r="DOH66" s="359"/>
      <c r="DOI66" s="359"/>
      <c r="DOJ66" s="359"/>
      <c r="DOK66" s="359"/>
      <c r="DOL66" s="359"/>
      <c r="DOM66" s="360"/>
      <c r="DON66" s="359"/>
      <c r="DOO66" s="359"/>
      <c r="DOP66" s="359"/>
      <c r="DOQ66" s="359"/>
      <c r="DOR66" s="359"/>
      <c r="DOS66" s="359"/>
      <c r="DOT66" s="359"/>
      <c r="DOU66" s="359"/>
      <c r="DOV66" s="360"/>
      <c r="DOW66" s="359"/>
      <c r="DOX66" s="359"/>
      <c r="DOY66" s="359"/>
      <c r="DOZ66" s="359"/>
      <c r="DPA66" s="359"/>
      <c r="DPB66" s="359"/>
      <c r="DPC66" s="359"/>
      <c r="DPD66" s="359"/>
      <c r="DPE66" s="360"/>
      <c r="DPF66" s="359"/>
      <c r="DPG66" s="359"/>
      <c r="DPH66" s="359"/>
      <c r="DPI66" s="359"/>
      <c r="DPJ66" s="359"/>
      <c r="DPK66" s="359"/>
      <c r="DPL66" s="359"/>
      <c r="DPM66" s="359"/>
      <c r="DPN66" s="360"/>
      <c r="DPO66" s="359"/>
      <c r="DPP66" s="359"/>
      <c r="DPQ66" s="359"/>
      <c r="DPR66" s="359"/>
      <c r="DPS66" s="359"/>
      <c r="DPT66" s="359"/>
      <c r="DPU66" s="359"/>
      <c r="DPV66" s="359"/>
      <c r="DPW66" s="360"/>
      <c r="DPX66" s="359"/>
      <c r="DPY66" s="359"/>
      <c r="DPZ66" s="359"/>
      <c r="DQA66" s="359"/>
      <c r="DQB66" s="359"/>
      <c r="DQC66" s="359"/>
      <c r="DQD66" s="359"/>
      <c r="DQE66" s="359"/>
      <c r="DQF66" s="360"/>
      <c r="DQG66" s="359"/>
      <c r="DQH66" s="359"/>
      <c r="DQI66" s="359"/>
      <c r="DQJ66" s="359"/>
      <c r="DQK66" s="359"/>
      <c r="DQL66" s="359"/>
      <c r="DQM66" s="359"/>
      <c r="DQN66" s="359"/>
      <c r="DQO66" s="360"/>
      <c r="DQP66" s="359"/>
      <c r="DQQ66" s="359"/>
      <c r="DQR66" s="359"/>
      <c r="DQS66" s="359"/>
      <c r="DQT66" s="359"/>
      <c r="DQU66" s="359"/>
      <c r="DQV66" s="359"/>
      <c r="DQW66" s="359"/>
      <c r="DQX66" s="360"/>
      <c r="DQY66" s="359"/>
      <c r="DQZ66" s="359"/>
      <c r="DRA66" s="359"/>
      <c r="DRB66" s="359"/>
      <c r="DRC66" s="359"/>
      <c r="DRD66" s="359"/>
      <c r="DRE66" s="359"/>
      <c r="DRF66" s="359"/>
      <c r="DRG66" s="360"/>
      <c r="DRH66" s="359"/>
      <c r="DRI66" s="359"/>
      <c r="DRJ66" s="359"/>
      <c r="DRK66" s="359"/>
      <c r="DRL66" s="359"/>
      <c r="DRM66" s="359"/>
      <c r="DRN66" s="359"/>
      <c r="DRO66" s="359"/>
      <c r="DRP66" s="360"/>
      <c r="DRQ66" s="359"/>
      <c r="DRR66" s="359"/>
      <c r="DRS66" s="359"/>
      <c r="DRT66" s="359"/>
      <c r="DRU66" s="359"/>
      <c r="DRV66" s="359"/>
      <c r="DRW66" s="359"/>
      <c r="DRX66" s="359"/>
      <c r="DRY66" s="360"/>
      <c r="DRZ66" s="359"/>
      <c r="DSA66" s="359"/>
      <c r="DSB66" s="359"/>
      <c r="DSC66" s="359"/>
      <c r="DSD66" s="359"/>
      <c r="DSE66" s="359"/>
      <c r="DSF66" s="359"/>
      <c r="DSG66" s="359"/>
      <c r="DSH66" s="360"/>
      <c r="DSI66" s="359"/>
      <c r="DSJ66" s="359"/>
      <c r="DSK66" s="359"/>
      <c r="DSL66" s="359"/>
      <c r="DSM66" s="359"/>
      <c r="DSN66" s="359"/>
      <c r="DSO66" s="359"/>
      <c r="DSP66" s="359"/>
      <c r="DSQ66" s="360"/>
      <c r="DSR66" s="359"/>
      <c r="DSS66" s="359"/>
      <c r="DST66" s="359"/>
      <c r="DSU66" s="359"/>
      <c r="DSV66" s="359"/>
      <c r="DSW66" s="359"/>
      <c r="DSX66" s="359"/>
      <c r="DSY66" s="359"/>
      <c r="DSZ66" s="360"/>
      <c r="DTA66" s="359"/>
      <c r="DTB66" s="359"/>
      <c r="DTC66" s="359"/>
      <c r="DTD66" s="359"/>
      <c r="DTE66" s="359"/>
      <c r="DTF66" s="359"/>
      <c r="DTG66" s="359"/>
      <c r="DTH66" s="359"/>
      <c r="DTI66" s="360"/>
      <c r="DTJ66" s="359"/>
      <c r="DTK66" s="359"/>
      <c r="DTL66" s="359"/>
      <c r="DTM66" s="359"/>
      <c r="DTN66" s="359"/>
      <c r="DTO66" s="359"/>
      <c r="DTP66" s="359"/>
      <c r="DTQ66" s="359"/>
      <c r="DTR66" s="360"/>
      <c r="DTS66" s="359"/>
      <c r="DTT66" s="359"/>
      <c r="DTU66" s="359"/>
      <c r="DTV66" s="359"/>
      <c r="DTW66" s="359"/>
      <c r="DTX66" s="359"/>
      <c r="DTY66" s="359"/>
      <c r="DTZ66" s="359"/>
      <c r="DUA66" s="360"/>
      <c r="DUB66" s="359"/>
      <c r="DUC66" s="359"/>
      <c r="DUD66" s="359"/>
      <c r="DUE66" s="359"/>
      <c r="DUF66" s="359"/>
      <c r="DUG66" s="359"/>
      <c r="DUH66" s="359"/>
      <c r="DUI66" s="359"/>
      <c r="DUJ66" s="360"/>
      <c r="DUK66" s="359"/>
      <c r="DUL66" s="359"/>
      <c r="DUM66" s="359"/>
      <c r="DUN66" s="359"/>
      <c r="DUO66" s="359"/>
      <c r="DUP66" s="359"/>
      <c r="DUQ66" s="359"/>
      <c r="DUR66" s="359"/>
      <c r="DUS66" s="360"/>
      <c r="DUT66" s="359"/>
      <c r="DUU66" s="359"/>
      <c r="DUV66" s="359"/>
      <c r="DUW66" s="359"/>
      <c r="DUX66" s="359"/>
      <c r="DUY66" s="359"/>
      <c r="DUZ66" s="359"/>
      <c r="DVA66" s="359"/>
      <c r="DVB66" s="360"/>
      <c r="DVC66" s="359"/>
      <c r="DVD66" s="359"/>
      <c r="DVE66" s="359"/>
      <c r="DVF66" s="359"/>
      <c r="DVG66" s="359"/>
      <c r="DVH66" s="359"/>
      <c r="DVI66" s="359"/>
      <c r="DVJ66" s="359"/>
      <c r="DVK66" s="360"/>
      <c r="DVL66" s="359"/>
      <c r="DVM66" s="359"/>
      <c r="DVN66" s="359"/>
      <c r="DVO66" s="359"/>
      <c r="DVP66" s="359"/>
      <c r="DVQ66" s="359"/>
      <c r="DVR66" s="359"/>
      <c r="DVS66" s="359"/>
      <c r="DVT66" s="360"/>
      <c r="DVU66" s="359"/>
      <c r="DVV66" s="359"/>
      <c r="DVW66" s="359"/>
      <c r="DVX66" s="359"/>
      <c r="DVY66" s="359"/>
      <c r="DVZ66" s="359"/>
      <c r="DWA66" s="359"/>
      <c r="DWB66" s="359"/>
      <c r="DWC66" s="360"/>
      <c r="DWD66" s="359"/>
      <c r="DWE66" s="359"/>
      <c r="DWF66" s="359"/>
      <c r="DWG66" s="359"/>
      <c r="DWH66" s="359"/>
      <c r="DWI66" s="359"/>
      <c r="DWJ66" s="359"/>
      <c r="DWK66" s="359"/>
      <c r="DWL66" s="360"/>
      <c r="DWM66" s="359"/>
      <c r="DWN66" s="359"/>
      <c r="DWO66" s="359"/>
      <c r="DWP66" s="359"/>
      <c r="DWQ66" s="359"/>
      <c r="DWR66" s="359"/>
      <c r="DWS66" s="359"/>
      <c r="DWT66" s="359"/>
      <c r="DWU66" s="360"/>
      <c r="DWV66" s="359"/>
      <c r="DWW66" s="359"/>
      <c r="DWX66" s="359"/>
      <c r="DWY66" s="359"/>
      <c r="DWZ66" s="359"/>
      <c r="DXA66" s="359"/>
      <c r="DXB66" s="359"/>
      <c r="DXC66" s="359"/>
      <c r="DXD66" s="360"/>
      <c r="DXE66" s="359"/>
      <c r="DXF66" s="359"/>
      <c r="DXG66" s="359"/>
      <c r="DXH66" s="359"/>
      <c r="DXI66" s="359"/>
      <c r="DXJ66" s="359"/>
      <c r="DXK66" s="359"/>
      <c r="DXL66" s="359"/>
      <c r="DXM66" s="360"/>
      <c r="DXN66" s="359"/>
      <c r="DXO66" s="359"/>
      <c r="DXP66" s="359"/>
      <c r="DXQ66" s="359"/>
      <c r="DXR66" s="359"/>
      <c r="DXS66" s="359"/>
      <c r="DXT66" s="359"/>
      <c r="DXU66" s="359"/>
      <c r="DXV66" s="360"/>
      <c r="DXW66" s="359"/>
      <c r="DXX66" s="359"/>
      <c r="DXY66" s="359"/>
      <c r="DXZ66" s="359"/>
      <c r="DYA66" s="359"/>
      <c r="DYB66" s="359"/>
      <c r="DYC66" s="359"/>
      <c r="DYD66" s="359"/>
      <c r="DYE66" s="360"/>
      <c r="DYF66" s="359"/>
      <c r="DYG66" s="359"/>
      <c r="DYH66" s="359"/>
      <c r="DYI66" s="359"/>
      <c r="DYJ66" s="359"/>
      <c r="DYK66" s="359"/>
      <c r="DYL66" s="359"/>
      <c r="DYM66" s="359"/>
      <c r="DYN66" s="360"/>
      <c r="DYO66" s="359"/>
      <c r="DYP66" s="359"/>
      <c r="DYQ66" s="359"/>
      <c r="DYR66" s="359"/>
      <c r="DYS66" s="359"/>
      <c r="DYT66" s="359"/>
      <c r="DYU66" s="359"/>
      <c r="DYV66" s="359"/>
      <c r="DYW66" s="360"/>
      <c r="DYX66" s="359"/>
      <c r="DYY66" s="359"/>
      <c r="DYZ66" s="359"/>
      <c r="DZA66" s="359"/>
      <c r="DZB66" s="359"/>
      <c r="DZC66" s="359"/>
      <c r="DZD66" s="359"/>
      <c r="DZE66" s="359"/>
      <c r="DZF66" s="360"/>
      <c r="DZG66" s="359"/>
      <c r="DZH66" s="359"/>
      <c r="DZI66" s="359"/>
      <c r="DZJ66" s="359"/>
      <c r="DZK66" s="359"/>
      <c r="DZL66" s="359"/>
      <c r="DZM66" s="359"/>
      <c r="DZN66" s="359"/>
      <c r="DZO66" s="360"/>
      <c r="DZP66" s="359"/>
      <c r="DZQ66" s="359"/>
      <c r="DZR66" s="359"/>
      <c r="DZS66" s="359"/>
      <c r="DZT66" s="359"/>
      <c r="DZU66" s="359"/>
      <c r="DZV66" s="359"/>
      <c r="DZW66" s="359"/>
      <c r="DZX66" s="360"/>
      <c r="DZY66" s="359"/>
      <c r="DZZ66" s="359"/>
      <c r="EAA66" s="359"/>
      <c r="EAB66" s="359"/>
      <c r="EAC66" s="359"/>
      <c r="EAD66" s="359"/>
      <c r="EAE66" s="359"/>
      <c r="EAF66" s="359"/>
      <c r="EAG66" s="360"/>
      <c r="EAH66" s="359"/>
      <c r="EAI66" s="359"/>
      <c r="EAJ66" s="359"/>
      <c r="EAK66" s="359"/>
      <c r="EAL66" s="359"/>
      <c r="EAM66" s="359"/>
      <c r="EAN66" s="359"/>
      <c r="EAO66" s="359"/>
      <c r="EAP66" s="360"/>
      <c r="EAQ66" s="359"/>
      <c r="EAR66" s="359"/>
      <c r="EAS66" s="359"/>
      <c r="EAT66" s="359"/>
      <c r="EAU66" s="359"/>
      <c r="EAV66" s="359"/>
      <c r="EAW66" s="359"/>
      <c r="EAX66" s="359"/>
      <c r="EAY66" s="360"/>
      <c r="EAZ66" s="359"/>
      <c r="EBA66" s="359"/>
      <c r="EBB66" s="359"/>
      <c r="EBC66" s="359"/>
      <c r="EBD66" s="359"/>
      <c r="EBE66" s="359"/>
      <c r="EBF66" s="359"/>
      <c r="EBG66" s="359"/>
      <c r="EBH66" s="360"/>
      <c r="EBI66" s="359"/>
      <c r="EBJ66" s="359"/>
      <c r="EBK66" s="359"/>
      <c r="EBL66" s="359"/>
      <c r="EBM66" s="359"/>
      <c r="EBN66" s="359"/>
      <c r="EBO66" s="359"/>
      <c r="EBP66" s="359"/>
      <c r="EBQ66" s="360"/>
      <c r="EBR66" s="359"/>
      <c r="EBS66" s="359"/>
      <c r="EBT66" s="359"/>
      <c r="EBU66" s="359"/>
      <c r="EBV66" s="359"/>
      <c r="EBW66" s="359"/>
      <c r="EBX66" s="359"/>
      <c r="EBY66" s="359"/>
      <c r="EBZ66" s="360"/>
      <c r="ECA66" s="359"/>
      <c r="ECB66" s="359"/>
      <c r="ECC66" s="359"/>
      <c r="ECD66" s="359"/>
      <c r="ECE66" s="359"/>
      <c r="ECF66" s="359"/>
      <c r="ECG66" s="359"/>
      <c r="ECH66" s="359"/>
      <c r="ECI66" s="360"/>
      <c r="ECJ66" s="359"/>
      <c r="ECK66" s="359"/>
      <c r="ECL66" s="359"/>
      <c r="ECM66" s="359"/>
      <c r="ECN66" s="359"/>
      <c r="ECO66" s="359"/>
      <c r="ECP66" s="359"/>
      <c r="ECQ66" s="359"/>
      <c r="ECR66" s="360"/>
      <c r="ECS66" s="359"/>
      <c r="ECT66" s="359"/>
      <c r="ECU66" s="359"/>
      <c r="ECV66" s="359"/>
      <c r="ECW66" s="359"/>
      <c r="ECX66" s="359"/>
      <c r="ECY66" s="359"/>
      <c r="ECZ66" s="359"/>
      <c r="EDA66" s="360"/>
      <c r="EDB66" s="359"/>
      <c r="EDC66" s="359"/>
      <c r="EDD66" s="359"/>
      <c r="EDE66" s="359"/>
      <c r="EDF66" s="359"/>
      <c r="EDG66" s="359"/>
      <c r="EDH66" s="359"/>
      <c r="EDI66" s="359"/>
      <c r="EDJ66" s="360"/>
      <c r="EDK66" s="359"/>
      <c r="EDL66" s="359"/>
      <c r="EDM66" s="359"/>
      <c r="EDN66" s="359"/>
      <c r="EDO66" s="359"/>
      <c r="EDP66" s="359"/>
      <c r="EDQ66" s="359"/>
      <c r="EDR66" s="359"/>
      <c r="EDS66" s="360"/>
      <c r="EDT66" s="359"/>
      <c r="EDU66" s="359"/>
      <c r="EDV66" s="359"/>
      <c r="EDW66" s="359"/>
      <c r="EDX66" s="359"/>
      <c r="EDY66" s="359"/>
      <c r="EDZ66" s="359"/>
      <c r="EEA66" s="359"/>
      <c r="EEB66" s="360"/>
      <c r="EEC66" s="359"/>
      <c r="EED66" s="359"/>
      <c r="EEE66" s="359"/>
      <c r="EEF66" s="359"/>
      <c r="EEG66" s="359"/>
      <c r="EEH66" s="359"/>
      <c r="EEI66" s="359"/>
      <c r="EEJ66" s="359"/>
      <c r="EEK66" s="360"/>
      <c r="EEL66" s="359"/>
      <c r="EEM66" s="359"/>
      <c r="EEN66" s="359"/>
      <c r="EEO66" s="359"/>
      <c r="EEP66" s="359"/>
      <c r="EEQ66" s="359"/>
      <c r="EER66" s="359"/>
      <c r="EES66" s="359"/>
      <c r="EET66" s="360"/>
      <c r="EEU66" s="359"/>
      <c r="EEV66" s="359"/>
      <c r="EEW66" s="359"/>
      <c r="EEX66" s="359"/>
      <c r="EEY66" s="359"/>
      <c r="EEZ66" s="359"/>
      <c r="EFA66" s="359"/>
      <c r="EFB66" s="359"/>
      <c r="EFC66" s="360"/>
      <c r="EFD66" s="359"/>
      <c r="EFE66" s="359"/>
      <c r="EFF66" s="359"/>
      <c r="EFG66" s="359"/>
      <c r="EFH66" s="359"/>
      <c r="EFI66" s="359"/>
      <c r="EFJ66" s="359"/>
      <c r="EFK66" s="359"/>
      <c r="EFL66" s="360"/>
      <c r="EFM66" s="359"/>
      <c r="EFN66" s="359"/>
      <c r="EFO66" s="359"/>
      <c r="EFP66" s="359"/>
      <c r="EFQ66" s="359"/>
      <c r="EFR66" s="359"/>
      <c r="EFS66" s="359"/>
      <c r="EFT66" s="359"/>
      <c r="EFU66" s="360"/>
      <c r="EFV66" s="359"/>
      <c r="EFW66" s="359"/>
      <c r="EFX66" s="359"/>
      <c r="EFY66" s="359"/>
      <c r="EFZ66" s="359"/>
      <c r="EGA66" s="359"/>
      <c r="EGB66" s="359"/>
      <c r="EGC66" s="359"/>
      <c r="EGD66" s="360"/>
      <c r="EGE66" s="359"/>
      <c r="EGF66" s="359"/>
      <c r="EGG66" s="359"/>
      <c r="EGH66" s="359"/>
      <c r="EGI66" s="359"/>
      <c r="EGJ66" s="359"/>
      <c r="EGK66" s="359"/>
      <c r="EGL66" s="359"/>
      <c r="EGM66" s="360"/>
      <c r="EGN66" s="359"/>
      <c r="EGO66" s="359"/>
      <c r="EGP66" s="359"/>
      <c r="EGQ66" s="359"/>
      <c r="EGR66" s="359"/>
      <c r="EGS66" s="359"/>
      <c r="EGT66" s="359"/>
      <c r="EGU66" s="359"/>
      <c r="EGV66" s="360"/>
      <c r="EGW66" s="359"/>
      <c r="EGX66" s="359"/>
      <c r="EGY66" s="359"/>
      <c r="EGZ66" s="359"/>
      <c r="EHA66" s="359"/>
      <c r="EHB66" s="359"/>
      <c r="EHC66" s="359"/>
      <c r="EHD66" s="359"/>
      <c r="EHE66" s="360"/>
      <c r="EHF66" s="359"/>
      <c r="EHG66" s="359"/>
      <c r="EHH66" s="359"/>
      <c r="EHI66" s="359"/>
      <c r="EHJ66" s="359"/>
      <c r="EHK66" s="359"/>
      <c r="EHL66" s="359"/>
      <c r="EHM66" s="359"/>
      <c r="EHN66" s="360"/>
      <c r="EHO66" s="359"/>
      <c r="EHP66" s="359"/>
      <c r="EHQ66" s="359"/>
      <c r="EHR66" s="359"/>
      <c r="EHS66" s="359"/>
      <c r="EHT66" s="359"/>
      <c r="EHU66" s="359"/>
      <c r="EHV66" s="359"/>
      <c r="EHW66" s="360"/>
      <c r="EHX66" s="359"/>
      <c r="EHY66" s="359"/>
      <c r="EHZ66" s="359"/>
      <c r="EIA66" s="359"/>
      <c r="EIB66" s="359"/>
      <c r="EIC66" s="359"/>
      <c r="EID66" s="359"/>
      <c r="EIE66" s="359"/>
      <c r="EIF66" s="360"/>
      <c r="EIG66" s="359"/>
      <c r="EIH66" s="359"/>
      <c r="EII66" s="359"/>
      <c r="EIJ66" s="359"/>
      <c r="EIK66" s="359"/>
      <c r="EIL66" s="359"/>
      <c r="EIM66" s="359"/>
      <c r="EIN66" s="359"/>
      <c r="EIO66" s="360"/>
      <c r="EIP66" s="359"/>
      <c r="EIQ66" s="359"/>
      <c r="EIR66" s="359"/>
      <c r="EIS66" s="359"/>
      <c r="EIT66" s="359"/>
      <c r="EIU66" s="359"/>
      <c r="EIV66" s="359"/>
      <c r="EIW66" s="359"/>
      <c r="EIX66" s="360"/>
      <c r="EIY66" s="359"/>
      <c r="EIZ66" s="359"/>
      <c r="EJA66" s="359"/>
      <c r="EJB66" s="359"/>
      <c r="EJC66" s="359"/>
      <c r="EJD66" s="359"/>
      <c r="EJE66" s="359"/>
      <c r="EJF66" s="359"/>
      <c r="EJG66" s="360"/>
      <c r="EJH66" s="359"/>
      <c r="EJI66" s="359"/>
      <c r="EJJ66" s="359"/>
      <c r="EJK66" s="359"/>
      <c r="EJL66" s="359"/>
      <c r="EJM66" s="359"/>
      <c r="EJN66" s="359"/>
      <c r="EJO66" s="359"/>
      <c r="EJP66" s="360"/>
      <c r="EJQ66" s="359"/>
      <c r="EJR66" s="359"/>
      <c r="EJS66" s="359"/>
      <c r="EJT66" s="359"/>
      <c r="EJU66" s="359"/>
      <c r="EJV66" s="359"/>
      <c r="EJW66" s="359"/>
      <c r="EJX66" s="359"/>
      <c r="EJY66" s="360"/>
      <c r="EJZ66" s="359"/>
      <c r="EKA66" s="359"/>
      <c r="EKB66" s="359"/>
      <c r="EKC66" s="359"/>
      <c r="EKD66" s="359"/>
      <c r="EKE66" s="359"/>
      <c r="EKF66" s="359"/>
      <c r="EKG66" s="359"/>
      <c r="EKH66" s="360"/>
      <c r="EKI66" s="359"/>
      <c r="EKJ66" s="359"/>
      <c r="EKK66" s="359"/>
      <c r="EKL66" s="359"/>
      <c r="EKM66" s="359"/>
      <c r="EKN66" s="359"/>
      <c r="EKO66" s="359"/>
      <c r="EKP66" s="359"/>
      <c r="EKQ66" s="360"/>
      <c r="EKR66" s="359"/>
      <c r="EKS66" s="359"/>
      <c r="EKT66" s="359"/>
      <c r="EKU66" s="359"/>
      <c r="EKV66" s="359"/>
      <c r="EKW66" s="359"/>
      <c r="EKX66" s="359"/>
      <c r="EKY66" s="359"/>
      <c r="EKZ66" s="360"/>
      <c r="ELA66" s="359"/>
      <c r="ELB66" s="359"/>
      <c r="ELC66" s="359"/>
      <c r="ELD66" s="359"/>
      <c r="ELE66" s="359"/>
      <c r="ELF66" s="359"/>
      <c r="ELG66" s="359"/>
      <c r="ELH66" s="359"/>
      <c r="ELI66" s="360"/>
      <c r="ELJ66" s="359"/>
      <c r="ELK66" s="359"/>
      <c r="ELL66" s="359"/>
      <c r="ELM66" s="359"/>
      <c r="ELN66" s="359"/>
      <c r="ELO66" s="359"/>
      <c r="ELP66" s="359"/>
      <c r="ELQ66" s="359"/>
      <c r="ELR66" s="360"/>
      <c r="ELS66" s="359"/>
      <c r="ELT66" s="359"/>
      <c r="ELU66" s="359"/>
      <c r="ELV66" s="359"/>
      <c r="ELW66" s="359"/>
      <c r="ELX66" s="359"/>
      <c r="ELY66" s="359"/>
      <c r="ELZ66" s="359"/>
      <c r="EMA66" s="360"/>
      <c r="EMB66" s="359"/>
      <c r="EMC66" s="359"/>
      <c r="EMD66" s="359"/>
      <c r="EME66" s="359"/>
      <c r="EMF66" s="359"/>
      <c r="EMG66" s="359"/>
      <c r="EMH66" s="359"/>
      <c r="EMI66" s="359"/>
      <c r="EMJ66" s="360"/>
      <c r="EMK66" s="359"/>
      <c r="EML66" s="359"/>
      <c r="EMM66" s="359"/>
      <c r="EMN66" s="359"/>
      <c r="EMO66" s="359"/>
      <c r="EMP66" s="359"/>
      <c r="EMQ66" s="359"/>
      <c r="EMR66" s="359"/>
      <c r="EMS66" s="360"/>
      <c r="EMT66" s="359"/>
      <c r="EMU66" s="359"/>
      <c r="EMV66" s="359"/>
      <c r="EMW66" s="359"/>
      <c r="EMX66" s="359"/>
      <c r="EMY66" s="359"/>
      <c r="EMZ66" s="359"/>
      <c r="ENA66" s="359"/>
      <c r="ENB66" s="360"/>
      <c r="ENC66" s="359"/>
      <c r="END66" s="359"/>
      <c r="ENE66" s="359"/>
      <c r="ENF66" s="359"/>
      <c r="ENG66" s="359"/>
      <c r="ENH66" s="359"/>
      <c r="ENI66" s="359"/>
      <c r="ENJ66" s="359"/>
      <c r="ENK66" s="360"/>
      <c r="ENL66" s="359"/>
      <c r="ENM66" s="359"/>
      <c r="ENN66" s="359"/>
      <c r="ENO66" s="359"/>
      <c r="ENP66" s="359"/>
      <c r="ENQ66" s="359"/>
      <c r="ENR66" s="359"/>
      <c r="ENS66" s="359"/>
      <c r="ENT66" s="360"/>
      <c r="ENU66" s="359"/>
      <c r="ENV66" s="359"/>
      <c r="ENW66" s="359"/>
      <c r="ENX66" s="359"/>
      <c r="ENY66" s="359"/>
      <c r="ENZ66" s="359"/>
      <c r="EOA66" s="359"/>
      <c r="EOB66" s="359"/>
      <c r="EOC66" s="360"/>
      <c r="EOD66" s="359"/>
      <c r="EOE66" s="359"/>
      <c r="EOF66" s="359"/>
      <c r="EOG66" s="359"/>
      <c r="EOH66" s="359"/>
      <c r="EOI66" s="359"/>
      <c r="EOJ66" s="359"/>
      <c r="EOK66" s="359"/>
      <c r="EOL66" s="360"/>
      <c r="EOM66" s="359"/>
      <c r="EON66" s="359"/>
      <c r="EOO66" s="359"/>
      <c r="EOP66" s="359"/>
      <c r="EOQ66" s="359"/>
      <c r="EOR66" s="359"/>
      <c r="EOS66" s="359"/>
      <c r="EOT66" s="359"/>
      <c r="EOU66" s="360"/>
      <c r="EOV66" s="359"/>
      <c r="EOW66" s="359"/>
      <c r="EOX66" s="359"/>
      <c r="EOY66" s="359"/>
      <c r="EOZ66" s="359"/>
      <c r="EPA66" s="359"/>
      <c r="EPB66" s="359"/>
      <c r="EPC66" s="359"/>
      <c r="EPD66" s="360"/>
      <c r="EPE66" s="359"/>
      <c r="EPF66" s="359"/>
      <c r="EPG66" s="359"/>
      <c r="EPH66" s="359"/>
      <c r="EPI66" s="359"/>
      <c r="EPJ66" s="359"/>
      <c r="EPK66" s="359"/>
      <c r="EPL66" s="359"/>
      <c r="EPM66" s="360"/>
      <c r="EPN66" s="359"/>
      <c r="EPO66" s="359"/>
      <c r="EPP66" s="359"/>
      <c r="EPQ66" s="359"/>
      <c r="EPR66" s="359"/>
      <c r="EPS66" s="359"/>
      <c r="EPT66" s="359"/>
      <c r="EPU66" s="359"/>
      <c r="EPV66" s="360"/>
      <c r="EPW66" s="359"/>
      <c r="EPX66" s="359"/>
      <c r="EPY66" s="359"/>
      <c r="EPZ66" s="359"/>
      <c r="EQA66" s="359"/>
      <c r="EQB66" s="359"/>
      <c r="EQC66" s="359"/>
      <c r="EQD66" s="359"/>
      <c r="EQE66" s="360"/>
      <c r="EQF66" s="359"/>
      <c r="EQG66" s="359"/>
      <c r="EQH66" s="359"/>
      <c r="EQI66" s="359"/>
      <c r="EQJ66" s="359"/>
      <c r="EQK66" s="359"/>
      <c r="EQL66" s="359"/>
      <c r="EQM66" s="359"/>
      <c r="EQN66" s="360"/>
      <c r="EQO66" s="359"/>
      <c r="EQP66" s="359"/>
      <c r="EQQ66" s="359"/>
      <c r="EQR66" s="359"/>
      <c r="EQS66" s="359"/>
      <c r="EQT66" s="359"/>
      <c r="EQU66" s="359"/>
      <c r="EQV66" s="359"/>
      <c r="EQW66" s="360"/>
      <c r="EQX66" s="359"/>
      <c r="EQY66" s="359"/>
      <c r="EQZ66" s="359"/>
      <c r="ERA66" s="359"/>
      <c r="ERB66" s="359"/>
      <c r="ERC66" s="359"/>
      <c r="ERD66" s="359"/>
      <c r="ERE66" s="359"/>
      <c r="ERF66" s="360"/>
      <c r="ERG66" s="359"/>
      <c r="ERH66" s="359"/>
      <c r="ERI66" s="359"/>
      <c r="ERJ66" s="359"/>
      <c r="ERK66" s="359"/>
      <c r="ERL66" s="359"/>
      <c r="ERM66" s="359"/>
      <c r="ERN66" s="359"/>
      <c r="ERO66" s="360"/>
      <c r="ERP66" s="359"/>
      <c r="ERQ66" s="359"/>
      <c r="ERR66" s="359"/>
      <c r="ERS66" s="359"/>
      <c r="ERT66" s="359"/>
      <c r="ERU66" s="359"/>
      <c r="ERV66" s="359"/>
      <c r="ERW66" s="359"/>
      <c r="ERX66" s="360"/>
      <c r="ERY66" s="359"/>
      <c r="ERZ66" s="359"/>
      <c r="ESA66" s="359"/>
      <c r="ESB66" s="359"/>
      <c r="ESC66" s="359"/>
      <c r="ESD66" s="359"/>
      <c r="ESE66" s="359"/>
      <c r="ESF66" s="359"/>
      <c r="ESG66" s="360"/>
      <c r="ESH66" s="359"/>
      <c r="ESI66" s="359"/>
      <c r="ESJ66" s="359"/>
      <c r="ESK66" s="359"/>
      <c r="ESL66" s="359"/>
      <c r="ESM66" s="359"/>
      <c r="ESN66" s="359"/>
      <c r="ESO66" s="359"/>
      <c r="ESP66" s="360"/>
      <c r="ESQ66" s="359"/>
      <c r="ESR66" s="359"/>
      <c r="ESS66" s="359"/>
      <c r="EST66" s="359"/>
      <c r="ESU66" s="359"/>
      <c r="ESV66" s="359"/>
      <c r="ESW66" s="359"/>
      <c r="ESX66" s="359"/>
      <c r="ESY66" s="360"/>
      <c r="ESZ66" s="359"/>
      <c r="ETA66" s="359"/>
      <c r="ETB66" s="359"/>
      <c r="ETC66" s="359"/>
      <c r="ETD66" s="359"/>
      <c r="ETE66" s="359"/>
      <c r="ETF66" s="359"/>
      <c r="ETG66" s="359"/>
      <c r="ETH66" s="360"/>
      <c r="ETI66" s="359"/>
      <c r="ETJ66" s="359"/>
      <c r="ETK66" s="359"/>
      <c r="ETL66" s="359"/>
      <c r="ETM66" s="359"/>
      <c r="ETN66" s="359"/>
      <c r="ETO66" s="359"/>
      <c r="ETP66" s="359"/>
      <c r="ETQ66" s="360"/>
      <c r="ETR66" s="359"/>
      <c r="ETS66" s="359"/>
      <c r="ETT66" s="359"/>
      <c r="ETU66" s="359"/>
      <c r="ETV66" s="359"/>
      <c r="ETW66" s="359"/>
      <c r="ETX66" s="359"/>
      <c r="ETY66" s="359"/>
      <c r="ETZ66" s="360"/>
      <c r="EUA66" s="359"/>
      <c r="EUB66" s="359"/>
      <c r="EUC66" s="359"/>
      <c r="EUD66" s="359"/>
      <c r="EUE66" s="359"/>
      <c r="EUF66" s="359"/>
      <c r="EUG66" s="359"/>
      <c r="EUH66" s="359"/>
      <c r="EUI66" s="360"/>
      <c r="EUJ66" s="359"/>
      <c r="EUK66" s="359"/>
      <c r="EUL66" s="359"/>
      <c r="EUM66" s="359"/>
      <c r="EUN66" s="359"/>
      <c r="EUO66" s="359"/>
      <c r="EUP66" s="359"/>
      <c r="EUQ66" s="359"/>
      <c r="EUR66" s="360"/>
      <c r="EUS66" s="359"/>
      <c r="EUT66" s="359"/>
      <c r="EUU66" s="359"/>
      <c r="EUV66" s="359"/>
      <c r="EUW66" s="359"/>
      <c r="EUX66" s="359"/>
      <c r="EUY66" s="359"/>
      <c r="EUZ66" s="359"/>
      <c r="EVA66" s="360"/>
      <c r="EVB66" s="359"/>
      <c r="EVC66" s="359"/>
      <c r="EVD66" s="359"/>
      <c r="EVE66" s="359"/>
      <c r="EVF66" s="359"/>
      <c r="EVG66" s="359"/>
      <c r="EVH66" s="359"/>
      <c r="EVI66" s="359"/>
      <c r="EVJ66" s="360"/>
      <c r="EVK66" s="359"/>
      <c r="EVL66" s="359"/>
      <c r="EVM66" s="359"/>
      <c r="EVN66" s="359"/>
      <c r="EVO66" s="359"/>
      <c r="EVP66" s="359"/>
      <c r="EVQ66" s="359"/>
      <c r="EVR66" s="359"/>
      <c r="EVS66" s="360"/>
      <c r="EVT66" s="359"/>
      <c r="EVU66" s="359"/>
      <c r="EVV66" s="359"/>
      <c r="EVW66" s="359"/>
      <c r="EVX66" s="359"/>
      <c r="EVY66" s="359"/>
      <c r="EVZ66" s="359"/>
      <c r="EWA66" s="359"/>
      <c r="EWB66" s="360"/>
      <c r="EWC66" s="359"/>
      <c r="EWD66" s="359"/>
      <c r="EWE66" s="359"/>
      <c r="EWF66" s="359"/>
      <c r="EWG66" s="359"/>
      <c r="EWH66" s="359"/>
      <c r="EWI66" s="359"/>
      <c r="EWJ66" s="359"/>
      <c r="EWK66" s="360"/>
      <c r="EWL66" s="359"/>
      <c r="EWM66" s="359"/>
      <c r="EWN66" s="359"/>
      <c r="EWO66" s="359"/>
      <c r="EWP66" s="359"/>
      <c r="EWQ66" s="359"/>
      <c r="EWR66" s="359"/>
      <c r="EWS66" s="359"/>
      <c r="EWT66" s="360"/>
      <c r="EWU66" s="359"/>
      <c r="EWV66" s="359"/>
      <c r="EWW66" s="359"/>
      <c r="EWX66" s="359"/>
      <c r="EWY66" s="359"/>
      <c r="EWZ66" s="359"/>
      <c r="EXA66" s="359"/>
      <c r="EXB66" s="359"/>
      <c r="EXC66" s="360"/>
      <c r="EXD66" s="359"/>
      <c r="EXE66" s="359"/>
      <c r="EXF66" s="359"/>
      <c r="EXG66" s="359"/>
      <c r="EXH66" s="359"/>
      <c r="EXI66" s="359"/>
      <c r="EXJ66" s="359"/>
      <c r="EXK66" s="359"/>
      <c r="EXL66" s="360"/>
      <c r="EXM66" s="359"/>
      <c r="EXN66" s="359"/>
      <c r="EXO66" s="359"/>
      <c r="EXP66" s="359"/>
      <c r="EXQ66" s="359"/>
      <c r="EXR66" s="359"/>
      <c r="EXS66" s="359"/>
      <c r="EXT66" s="359"/>
      <c r="EXU66" s="360"/>
      <c r="EXV66" s="359"/>
      <c r="EXW66" s="359"/>
      <c r="EXX66" s="359"/>
      <c r="EXY66" s="359"/>
      <c r="EXZ66" s="359"/>
      <c r="EYA66" s="359"/>
      <c r="EYB66" s="359"/>
      <c r="EYC66" s="359"/>
      <c r="EYD66" s="360"/>
      <c r="EYE66" s="359"/>
      <c r="EYF66" s="359"/>
      <c r="EYG66" s="359"/>
      <c r="EYH66" s="359"/>
      <c r="EYI66" s="359"/>
      <c r="EYJ66" s="359"/>
      <c r="EYK66" s="359"/>
      <c r="EYL66" s="359"/>
      <c r="EYM66" s="360"/>
      <c r="EYN66" s="359"/>
      <c r="EYO66" s="359"/>
      <c r="EYP66" s="359"/>
      <c r="EYQ66" s="359"/>
      <c r="EYR66" s="359"/>
      <c r="EYS66" s="359"/>
      <c r="EYT66" s="359"/>
      <c r="EYU66" s="359"/>
      <c r="EYV66" s="360"/>
      <c r="EYW66" s="359"/>
      <c r="EYX66" s="359"/>
      <c r="EYY66" s="359"/>
      <c r="EYZ66" s="359"/>
      <c r="EZA66" s="359"/>
      <c r="EZB66" s="359"/>
      <c r="EZC66" s="359"/>
      <c r="EZD66" s="359"/>
      <c r="EZE66" s="360"/>
      <c r="EZF66" s="359"/>
      <c r="EZG66" s="359"/>
      <c r="EZH66" s="359"/>
      <c r="EZI66" s="359"/>
      <c r="EZJ66" s="359"/>
      <c r="EZK66" s="359"/>
      <c r="EZL66" s="359"/>
      <c r="EZM66" s="359"/>
      <c r="EZN66" s="360"/>
      <c r="EZO66" s="359"/>
      <c r="EZP66" s="359"/>
      <c r="EZQ66" s="359"/>
      <c r="EZR66" s="359"/>
      <c r="EZS66" s="359"/>
      <c r="EZT66" s="359"/>
      <c r="EZU66" s="359"/>
      <c r="EZV66" s="359"/>
      <c r="EZW66" s="360"/>
      <c r="EZX66" s="359"/>
      <c r="EZY66" s="359"/>
      <c r="EZZ66" s="359"/>
      <c r="FAA66" s="359"/>
      <c r="FAB66" s="359"/>
      <c r="FAC66" s="359"/>
      <c r="FAD66" s="359"/>
      <c r="FAE66" s="359"/>
      <c r="FAF66" s="360"/>
      <c r="FAG66" s="359"/>
      <c r="FAH66" s="359"/>
      <c r="FAI66" s="359"/>
      <c r="FAJ66" s="359"/>
      <c r="FAK66" s="359"/>
      <c r="FAL66" s="359"/>
      <c r="FAM66" s="359"/>
      <c r="FAN66" s="359"/>
      <c r="FAO66" s="360"/>
      <c r="FAP66" s="359"/>
      <c r="FAQ66" s="359"/>
      <c r="FAR66" s="359"/>
      <c r="FAS66" s="359"/>
      <c r="FAT66" s="359"/>
      <c r="FAU66" s="359"/>
      <c r="FAV66" s="359"/>
      <c r="FAW66" s="359"/>
      <c r="FAX66" s="360"/>
      <c r="FAY66" s="359"/>
      <c r="FAZ66" s="359"/>
      <c r="FBA66" s="359"/>
      <c r="FBB66" s="359"/>
      <c r="FBC66" s="359"/>
      <c r="FBD66" s="359"/>
      <c r="FBE66" s="359"/>
      <c r="FBF66" s="359"/>
      <c r="FBG66" s="360"/>
      <c r="FBH66" s="359"/>
      <c r="FBI66" s="359"/>
      <c r="FBJ66" s="359"/>
      <c r="FBK66" s="359"/>
      <c r="FBL66" s="359"/>
      <c r="FBM66" s="359"/>
      <c r="FBN66" s="359"/>
      <c r="FBO66" s="359"/>
      <c r="FBP66" s="360"/>
      <c r="FBQ66" s="359"/>
      <c r="FBR66" s="359"/>
      <c r="FBS66" s="359"/>
      <c r="FBT66" s="359"/>
      <c r="FBU66" s="359"/>
      <c r="FBV66" s="359"/>
      <c r="FBW66" s="359"/>
      <c r="FBX66" s="359"/>
      <c r="FBY66" s="360"/>
      <c r="FBZ66" s="359"/>
      <c r="FCA66" s="359"/>
      <c r="FCB66" s="359"/>
      <c r="FCC66" s="359"/>
      <c r="FCD66" s="359"/>
      <c r="FCE66" s="359"/>
      <c r="FCF66" s="359"/>
      <c r="FCG66" s="359"/>
      <c r="FCH66" s="360"/>
      <c r="FCI66" s="359"/>
      <c r="FCJ66" s="359"/>
      <c r="FCK66" s="359"/>
      <c r="FCL66" s="359"/>
      <c r="FCM66" s="359"/>
      <c r="FCN66" s="359"/>
      <c r="FCO66" s="359"/>
      <c r="FCP66" s="359"/>
      <c r="FCQ66" s="360"/>
      <c r="FCR66" s="359"/>
      <c r="FCS66" s="359"/>
      <c r="FCT66" s="359"/>
      <c r="FCU66" s="359"/>
      <c r="FCV66" s="359"/>
      <c r="FCW66" s="359"/>
      <c r="FCX66" s="359"/>
      <c r="FCY66" s="359"/>
      <c r="FCZ66" s="360"/>
      <c r="FDA66" s="359"/>
      <c r="FDB66" s="359"/>
      <c r="FDC66" s="359"/>
      <c r="FDD66" s="359"/>
      <c r="FDE66" s="359"/>
      <c r="FDF66" s="359"/>
      <c r="FDG66" s="359"/>
      <c r="FDH66" s="359"/>
      <c r="FDI66" s="360"/>
      <c r="FDJ66" s="359"/>
      <c r="FDK66" s="359"/>
      <c r="FDL66" s="359"/>
      <c r="FDM66" s="359"/>
      <c r="FDN66" s="359"/>
      <c r="FDO66" s="359"/>
      <c r="FDP66" s="359"/>
      <c r="FDQ66" s="359"/>
      <c r="FDR66" s="360"/>
      <c r="FDS66" s="359"/>
      <c r="FDT66" s="359"/>
      <c r="FDU66" s="359"/>
      <c r="FDV66" s="359"/>
      <c r="FDW66" s="359"/>
      <c r="FDX66" s="359"/>
      <c r="FDY66" s="359"/>
      <c r="FDZ66" s="359"/>
      <c r="FEA66" s="360"/>
      <c r="FEB66" s="359"/>
      <c r="FEC66" s="359"/>
      <c r="FED66" s="359"/>
      <c r="FEE66" s="359"/>
      <c r="FEF66" s="359"/>
      <c r="FEG66" s="359"/>
      <c r="FEH66" s="359"/>
      <c r="FEI66" s="359"/>
      <c r="FEJ66" s="360"/>
      <c r="FEK66" s="359"/>
      <c r="FEL66" s="359"/>
      <c r="FEM66" s="359"/>
      <c r="FEN66" s="359"/>
      <c r="FEO66" s="359"/>
      <c r="FEP66" s="359"/>
      <c r="FEQ66" s="359"/>
      <c r="FER66" s="359"/>
      <c r="FES66" s="360"/>
      <c r="FET66" s="359"/>
      <c r="FEU66" s="359"/>
      <c r="FEV66" s="359"/>
      <c r="FEW66" s="359"/>
      <c r="FEX66" s="359"/>
      <c r="FEY66" s="359"/>
      <c r="FEZ66" s="359"/>
      <c r="FFA66" s="359"/>
      <c r="FFB66" s="360"/>
      <c r="FFC66" s="359"/>
      <c r="FFD66" s="359"/>
      <c r="FFE66" s="359"/>
      <c r="FFF66" s="359"/>
      <c r="FFG66" s="359"/>
      <c r="FFH66" s="359"/>
      <c r="FFI66" s="359"/>
      <c r="FFJ66" s="359"/>
      <c r="FFK66" s="360"/>
      <c r="FFL66" s="359"/>
      <c r="FFM66" s="359"/>
      <c r="FFN66" s="359"/>
      <c r="FFO66" s="359"/>
      <c r="FFP66" s="359"/>
      <c r="FFQ66" s="359"/>
      <c r="FFR66" s="359"/>
      <c r="FFS66" s="359"/>
      <c r="FFT66" s="360"/>
      <c r="FFU66" s="359"/>
      <c r="FFV66" s="359"/>
      <c r="FFW66" s="359"/>
      <c r="FFX66" s="359"/>
      <c r="FFY66" s="359"/>
      <c r="FFZ66" s="359"/>
      <c r="FGA66" s="359"/>
      <c r="FGB66" s="359"/>
      <c r="FGC66" s="360"/>
      <c r="FGD66" s="359"/>
      <c r="FGE66" s="359"/>
      <c r="FGF66" s="359"/>
      <c r="FGG66" s="359"/>
      <c r="FGH66" s="359"/>
      <c r="FGI66" s="359"/>
      <c r="FGJ66" s="359"/>
      <c r="FGK66" s="359"/>
      <c r="FGL66" s="360"/>
      <c r="FGM66" s="359"/>
      <c r="FGN66" s="359"/>
      <c r="FGO66" s="359"/>
      <c r="FGP66" s="359"/>
      <c r="FGQ66" s="359"/>
      <c r="FGR66" s="359"/>
      <c r="FGS66" s="359"/>
      <c r="FGT66" s="359"/>
      <c r="FGU66" s="360"/>
      <c r="FGV66" s="359"/>
      <c r="FGW66" s="359"/>
      <c r="FGX66" s="359"/>
      <c r="FGY66" s="359"/>
      <c r="FGZ66" s="359"/>
      <c r="FHA66" s="359"/>
      <c r="FHB66" s="359"/>
      <c r="FHC66" s="359"/>
      <c r="FHD66" s="360"/>
      <c r="FHE66" s="359"/>
      <c r="FHF66" s="359"/>
      <c r="FHG66" s="359"/>
      <c r="FHH66" s="359"/>
      <c r="FHI66" s="359"/>
      <c r="FHJ66" s="359"/>
      <c r="FHK66" s="359"/>
      <c r="FHL66" s="359"/>
      <c r="FHM66" s="360"/>
      <c r="FHN66" s="359"/>
      <c r="FHO66" s="359"/>
      <c r="FHP66" s="359"/>
      <c r="FHQ66" s="359"/>
      <c r="FHR66" s="359"/>
      <c r="FHS66" s="359"/>
      <c r="FHT66" s="359"/>
      <c r="FHU66" s="359"/>
      <c r="FHV66" s="360"/>
      <c r="FHW66" s="359"/>
      <c r="FHX66" s="359"/>
      <c r="FHY66" s="359"/>
      <c r="FHZ66" s="359"/>
      <c r="FIA66" s="359"/>
      <c r="FIB66" s="359"/>
      <c r="FIC66" s="359"/>
      <c r="FID66" s="359"/>
      <c r="FIE66" s="360"/>
      <c r="FIF66" s="359"/>
      <c r="FIG66" s="359"/>
      <c r="FIH66" s="359"/>
      <c r="FII66" s="359"/>
      <c r="FIJ66" s="359"/>
      <c r="FIK66" s="359"/>
      <c r="FIL66" s="359"/>
      <c r="FIM66" s="359"/>
      <c r="FIN66" s="360"/>
      <c r="FIO66" s="359"/>
      <c r="FIP66" s="359"/>
      <c r="FIQ66" s="359"/>
      <c r="FIR66" s="359"/>
      <c r="FIS66" s="359"/>
      <c r="FIT66" s="359"/>
      <c r="FIU66" s="359"/>
      <c r="FIV66" s="359"/>
      <c r="FIW66" s="360"/>
      <c r="FIX66" s="359"/>
      <c r="FIY66" s="359"/>
      <c r="FIZ66" s="359"/>
      <c r="FJA66" s="359"/>
      <c r="FJB66" s="359"/>
      <c r="FJC66" s="359"/>
      <c r="FJD66" s="359"/>
      <c r="FJE66" s="359"/>
      <c r="FJF66" s="360"/>
      <c r="FJG66" s="359"/>
      <c r="FJH66" s="359"/>
      <c r="FJI66" s="359"/>
      <c r="FJJ66" s="359"/>
      <c r="FJK66" s="359"/>
      <c r="FJL66" s="359"/>
      <c r="FJM66" s="359"/>
      <c r="FJN66" s="359"/>
      <c r="FJO66" s="360"/>
      <c r="FJP66" s="359"/>
      <c r="FJQ66" s="359"/>
      <c r="FJR66" s="359"/>
      <c r="FJS66" s="359"/>
      <c r="FJT66" s="359"/>
      <c r="FJU66" s="359"/>
      <c r="FJV66" s="359"/>
      <c r="FJW66" s="359"/>
      <c r="FJX66" s="360"/>
      <c r="FJY66" s="359"/>
      <c r="FJZ66" s="359"/>
      <c r="FKA66" s="359"/>
      <c r="FKB66" s="359"/>
      <c r="FKC66" s="359"/>
      <c r="FKD66" s="359"/>
      <c r="FKE66" s="359"/>
      <c r="FKF66" s="359"/>
      <c r="FKG66" s="360"/>
      <c r="FKH66" s="359"/>
      <c r="FKI66" s="359"/>
      <c r="FKJ66" s="359"/>
      <c r="FKK66" s="359"/>
      <c r="FKL66" s="359"/>
      <c r="FKM66" s="359"/>
      <c r="FKN66" s="359"/>
      <c r="FKO66" s="359"/>
      <c r="FKP66" s="360"/>
      <c r="FKQ66" s="359"/>
      <c r="FKR66" s="359"/>
      <c r="FKS66" s="359"/>
      <c r="FKT66" s="359"/>
      <c r="FKU66" s="359"/>
      <c r="FKV66" s="359"/>
      <c r="FKW66" s="359"/>
      <c r="FKX66" s="359"/>
      <c r="FKY66" s="360"/>
      <c r="FKZ66" s="359"/>
      <c r="FLA66" s="359"/>
      <c r="FLB66" s="359"/>
      <c r="FLC66" s="359"/>
      <c r="FLD66" s="359"/>
      <c r="FLE66" s="359"/>
      <c r="FLF66" s="359"/>
      <c r="FLG66" s="359"/>
      <c r="FLH66" s="360"/>
      <c r="FLI66" s="359"/>
      <c r="FLJ66" s="359"/>
      <c r="FLK66" s="359"/>
      <c r="FLL66" s="359"/>
      <c r="FLM66" s="359"/>
      <c r="FLN66" s="359"/>
      <c r="FLO66" s="359"/>
      <c r="FLP66" s="359"/>
      <c r="FLQ66" s="360"/>
      <c r="FLR66" s="359"/>
      <c r="FLS66" s="359"/>
      <c r="FLT66" s="359"/>
      <c r="FLU66" s="359"/>
      <c r="FLV66" s="359"/>
      <c r="FLW66" s="359"/>
      <c r="FLX66" s="359"/>
      <c r="FLY66" s="359"/>
      <c r="FLZ66" s="360"/>
      <c r="FMA66" s="359"/>
      <c r="FMB66" s="359"/>
      <c r="FMC66" s="359"/>
      <c r="FMD66" s="359"/>
      <c r="FME66" s="359"/>
      <c r="FMF66" s="359"/>
      <c r="FMG66" s="359"/>
      <c r="FMH66" s="359"/>
      <c r="FMI66" s="360"/>
      <c r="FMJ66" s="359"/>
      <c r="FMK66" s="359"/>
      <c r="FML66" s="359"/>
      <c r="FMM66" s="359"/>
      <c r="FMN66" s="359"/>
      <c r="FMO66" s="359"/>
      <c r="FMP66" s="359"/>
      <c r="FMQ66" s="359"/>
      <c r="FMR66" s="360"/>
      <c r="FMS66" s="359"/>
      <c r="FMT66" s="359"/>
      <c r="FMU66" s="359"/>
      <c r="FMV66" s="359"/>
      <c r="FMW66" s="359"/>
      <c r="FMX66" s="359"/>
      <c r="FMY66" s="359"/>
      <c r="FMZ66" s="359"/>
      <c r="FNA66" s="360"/>
      <c r="FNB66" s="359"/>
      <c r="FNC66" s="359"/>
      <c r="FND66" s="359"/>
      <c r="FNE66" s="359"/>
      <c r="FNF66" s="359"/>
      <c r="FNG66" s="359"/>
      <c r="FNH66" s="359"/>
      <c r="FNI66" s="359"/>
      <c r="FNJ66" s="360"/>
      <c r="FNK66" s="359"/>
      <c r="FNL66" s="359"/>
      <c r="FNM66" s="359"/>
      <c r="FNN66" s="359"/>
      <c r="FNO66" s="359"/>
      <c r="FNP66" s="359"/>
      <c r="FNQ66" s="359"/>
      <c r="FNR66" s="359"/>
      <c r="FNS66" s="360"/>
      <c r="FNT66" s="359"/>
      <c r="FNU66" s="359"/>
      <c r="FNV66" s="359"/>
      <c r="FNW66" s="359"/>
      <c r="FNX66" s="359"/>
      <c r="FNY66" s="359"/>
      <c r="FNZ66" s="359"/>
      <c r="FOA66" s="359"/>
      <c r="FOB66" s="360"/>
      <c r="FOC66" s="359"/>
      <c r="FOD66" s="359"/>
      <c r="FOE66" s="359"/>
      <c r="FOF66" s="359"/>
      <c r="FOG66" s="359"/>
      <c r="FOH66" s="359"/>
      <c r="FOI66" s="359"/>
      <c r="FOJ66" s="359"/>
      <c r="FOK66" s="360"/>
      <c r="FOL66" s="359"/>
      <c r="FOM66" s="359"/>
      <c r="FON66" s="359"/>
      <c r="FOO66" s="359"/>
      <c r="FOP66" s="359"/>
      <c r="FOQ66" s="359"/>
      <c r="FOR66" s="359"/>
      <c r="FOS66" s="359"/>
      <c r="FOT66" s="360"/>
      <c r="FOU66" s="359"/>
      <c r="FOV66" s="359"/>
      <c r="FOW66" s="359"/>
      <c r="FOX66" s="359"/>
      <c r="FOY66" s="359"/>
      <c r="FOZ66" s="359"/>
      <c r="FPA66" s="359"/>
      <c r="FPB66" s="359"/>
      <c r="FPC66" s="360"/>
      <c r="FPD66" s="359"/>
      <c r="FPE66" s="359"/>
      <c r="FPF66" s="359"/>
      <c r="FPG66" s="359"/>
      <c r="FPH66" s="359"/>
      <c r="FPI66" s="359"/>
      <c r="FPJ66" s="359"/>
      <c r="FPK66" s="359"/>
      <c r="FPL66" s="360"/>
      <c r="FPM66" s="359"/>
      <c r="FPN66" s="359"/>
      <c r="FPO66" s="359"/>
      <c r="FPP66" s="359"/>
      <c r="FPQ66" s="359"/>
      <c r="FPR66" s="359"/>
      <c r="FPS66" s="359"/>
      <c r="FPT66" s="359"/>
      <c r="FPU66" s="360"/>
      <c r="FPV66" s="359"/>
      <c r="FPW66" s="359"/>
      <c r="FPX66" s="359"/>
      <c r="FPY66" s="359"/>
      <c r="FPZ66" s="359"/>
      <c r="FQA66" s="359"/>
      <c r="FQB66" s="359"/>
      <c r="FQC66" s="359"/>
      <c r="FQD66" s="360"/>
      <c r="FQE66" s="359"/>
      <c r="FQF66" s="359"/>
      <c r="FQG66" s="359"/>
      <c r="FQH66" s="359"/>
      <c r="FQI66" s="359"/>
      <c r="FQJ66" s="359"/>
      <c r="FQK66" s="359"/>
      <c r="FQL66" s="359"/>
      <c r="FQM66" s="360"/>
      <c r="FQN66" s="359"/>
      <c r="FQO66" s="359"/>
      <c r="FQP66" s="359"/>
      <c r="FQQ66" s="359"/>
      <c r="FQR66" s="359"/>
      <c r="FQS66" s="359"/>
      <c r="FQT66" s="359"/>
      <c r="FQU66" s="359"/>
      <c r="FQV66" s="360"/>
      <c r="FQW66" s="359"/>
      <c r="FQX66" s="359"/>
      <c r="FQY66" s="359"/>
      <c r="FQZ66" s="359"/>
      <c r="FRA66" s="359"/>
      <c r="FRB66" s="359"/>
      <c r="FRC66" s="359"/>
      <c r="FRD66" s="359"/>
      <c r="FRE66" s="360"/>
      <c r="FRF66" s="359"/>
      <c r="FRG66" s="359"/>
      <c r="FRH66" s="359"/>
      <c r="FRI66" s="359"/>
      <c r="FRJ66" s="359"/>
      <c r="FRK66" s="359"/>
      <c r="FRL66" s="359"/>
      <c r="FRM66" s="359"/>
      <c r="FRN66" s="360"/>
      <c r="FRO66" s="359"/>
      <c r="FRP66" s="359"/>
      <c r="FRQ66" s="359"/>
      <c r="FRR66" s="359"/>
      <c r="FRS66" s="359"/>
      <c r="FRT66" s="359"/>
      <c r="FRU66" s="359"/>
      <c r="FRV66" s="359"/>
      <c r="FRW66" s="360"/>
      <c r="FRX66" s="359"/>
      <c r="FRY66" s="359"/>
      <c r="FRZ66" s="359"/>
      <c r="FSA66" s="359"/>
      <c r="FSB66" s="359"/>
      <c r="FSC66" s="359"/>
      <c r="FSD66" s="359"/>
      <c r="FSE66" s="359"/>
      <c r="FSF66" s="360"/>
      <c r="FSG66" s="359"/>
      <c r="FSH66" s="359"/>
      <c r="FSI66" s="359"/>
      <c r="FSJ66" s="359"/>
      <c r="FSK66" s="359"/>
      <c r="FSL66" s="359"/>
      <c r="FSM66" s="359"/>
      <c r="FSN66" s="359"/>
      <c r="FSO66" s="360"/>
      <c r="FSP66" s="359"/>
      <c r="FSQ66" s="359"/>
      <c r="FSR66" s="359"/>
      <c r="FSS66" s="359"/>
      <c r="FST66" s="359"/>
      <c r="FSU66" s="359"/>
      <c r="FSV66" s="359"/>
      <c r="FSW66" s="359"/>
      <c r="FSX66" s="360"/>
      <c r="FSY66" s="359"/>
      <c r="FSZ66" s="359"/>
      <c r="FTA66" s="359"/>
      <c r="FTB66" s="359"/>
      <c r="FTC66" s="359"/>
      <c r="FTD66" s="359"/>
      <c r="FTE66" s="359"/>
      <c r="FTF66" s="359"/>
      <c r="FTG66" s="360"/>
      <c r="FTH66" s="359"/>
      <c r="FTI66" s="359"/>
      <c r="FTJ66" s="359"/>
      <c r="FTK66" s="359"/>
      <c r="FTL66" s="359"/>
      <c r="FTM66" s="359"/>
      <c r="FTN66" s="359"/>
      <c r="FTO66" s="359"/>
      <c r="FTP66" s="360"/>
      <c r="FTQ66" s="359"/>
      <c r="FTR66" s="359"/>
      <c r="FTS66" s="359"/>
      <c r="FTT66" s="359"/>
      <c r="FTU66" s="359"/>
      <c r="FTV66" s="359"/>
      <c r="FTW66" s="359"/>
      <c r="FTX66" s="359"/>
      <c r="FTY66" s="360"/>
      <c r="FTZ66" s="359"/>
      <c r="FUA66" s="359"/>
      <c r="FUB66" s="359"/>
      <c r="FUC66" s="359"/>
      <c r="FUD66" s="359"/>
      <c r="FUE66" s="359"/>
      <c r="FUF66" s="359"/>
      <c r="FUG66" s="359"/>
      <c r="FUH66" s="360"/>
      <c r="FUI66" s="359"/>
      <c r="FUJ66" s="359"/>
      <c r="FUK66" s="359"/>
      <c r="FUL66" s="359"/>
      <c r="FUM66" s="359"/>
      <c r="FUN66" s="359"/>
      <c r="FUO66" s="359"/>
      <c r="FUP66" s="359"/>
      <c r="FUQ66" s="360"/>
      <c r="FUR66" s="359"/>
      <c r="FUS66" s="359"/>
      <c r="FUT66" s="359"/>
      <c r="FUU66" s="359"/>
      <c r="FUV66" s="359"/>
      <c r="FUW66" s="359"/>
      <c r="FUX66" s="359"/>
      <c r="FUY66" s="359"/>
      <c r="FUZ66" s="360"/>
      <c r="FVA66" s="359"/>
      <c r="FVB66" s="359"/>
      <c r="FVC66" s="359"/>
      <c r="FVD66" s="359"/>
      <c r="FVE66" s="359"/>
      <c r="FVF66" s="359"/>
      <c r="FVG66" s="359"/>
      <c r="FVH66" s="359"/>
      <c r="FVI66" s="360"/>
      <c r="FVJ66" s="359"/>
      <c r="FVK66" s="359"/>
      <c r="FVL66" s="359"/>
      <c r="FVM66" s="359"/>
      <c r="FVN66" s="359"/>
      <c r="FVO66" s="359"/>
      <c r="FVP66" s="359"/>
      <c r="FVQ66" s="359"/>
      <c r="FVR66" s="360"/>
      <c r="FVS66" s="359"/>
      <c r="FVT66" s="359"/>
      <c r="FVU66" s="359"/>
      <c r="FVV66" s="359"/>
      <c r="FVW66" s="359"/>
      <c r="FVX66" s="359"/>
      <c r="FVY66" s="359"/>
      <c r="FVZ66" s="359"/>
      <c r="FWA66" s="360"/>
      <c r="FWB66" s="359"/>
      <c r="FWC66" s="359"/>
      <c r="FWD66" s="359"/>
      <c r="FWE66" s="359"/>
      <c r="FWF66" s="359"/>
      <c r="FWG66" s="359"/>
      <c r="FWH66" s="359"/>
      <c r="FWI66" s="359"/>
      <c r="FWJ66" s="360"/>
      <c r="FWK66" s="359"/>
      <c r="FWL66" s="359"/>
      <c r="FWM66" s="359"/>
      <c r="FWN66" s="359"/>
      <c r="FWO66" s="359"/>
      <c r="FWP66" s="359"/>
      <c r="FWQ66" s="359"/>
      <c r="FWR66" s="359"/>
      <c r="FWS66" s="360"/>
      <c r="FWT66" s="359"/>
      <c r="FWU66" s="359"/>
      <c r="FWV66" s="359"/>
      <c r="FWW66" s="359"/>
      <c r="FWX66" s="359"/>
      <c r="FWY66" s="359"/>
      <c r="FWZ66" s="359"/>
      <c r="FXA66" s="359"/>
      <c r="FXB66" s="360"/>
      <c r="FXC66" s="359"/>
      <c r="FXD66" s="359"/>
      <c r="FXE66" s="359"/>
      <c r="FXF66" s="359"/>
      <c r="FXG66" s="359"/>
      <c r="FXH66" s="359"/>
      <c r="FXI66" s="359"/>
      <c r="FXJ66" s="359"/>
      <c r="FXK66" s="360"/>
      <c r="FXL66" s="359"/>
      <c r="FXM66" s="359"/>
      <c r="FXN66" s="359"/>
      <c r="FXO66" s="359"/>
      <c r="FXP66" s="359"/>
      <c r="FXQ66" s="359"/>
      <c r="FXR66" s="359"/>
      <c r="FXS66" s="359"/>
      <c r="FXT66" s="360"/>
      <c r="FXU66" s="359"/>
      <c r="FXV66" s="359"/>
      <c r="FXW66" s="359"/>
      <c r="FXX66" s="359"/>
      <c r="FXY66" s="359"/>
      <c r="FXZ66" s="359"/>
      <c r="FYA66" s="359"/>
      <c r="FYB66" s="359"/>
      <c r="FYC66" s="360"/>
      <c r="FYD66" s="359"/>
      <c r="FYE66" s="359"/>
      <c r="FYF66" s="359"/>
      <c r="FYG66" s="359"/>
      <c r="FYH66" s="359"/>
      <c r="FYI66" s="359"/>
      <c r="FYJ66" s="359"/>
      <c r="FYK66" s="359"/>
      <c r="FYL66" s="360"/>
      <c r="FYM66" s="359"/>
      <c r="FYN66" s="359"/>
      <c r="FYO66" s="359"/>
      <c r="FYP66" s="359"/>
      <c r="FYQ66" s="359"/>
      <c r="FYR66" s="359"/>
      <c r="FYS66" s="359"/>
      <c r="FYT66" s="359"/>
      <c r="FYU66" s="360"/>
      <c r="FYV66" s="359"/>
      <c r="FYW66" s="359"/>
      <c r="FYX66" s="359"/>
      <c r="FYY66" s="359"/>
      <c r="FYZ66" s="359"/>
      <c r="FZA66" s="359"/>
      <c r="FZB66" s="359"/>
      <c r="FZC66" s="359"/>
      <c r="FZD66" s="360"/>
      <c r="FZE66" s="359"/>
      <c r="FZF66" s="359"/>
      <c r="FZG66" s="359"/>
      <c r="FZH66" s="359"/>
      <c r="FZI66" s="359"/>
      <c r="FZJ66" s="359"/>
      <c r="FZK66" s="359"/>
      <c r="FZL66" s="359"/>
      <c r="FZM66" s="360"/>
      <c r="FZN66" s="359"/>
      <c r="FZO66" s="359"/>
      <c r="FZP66" s="359"/>
      <c r="FZQ66" s="359"/>
      <c r="FZR66" s="359"/>
      <c r="FZS66" s="359"/>
      <c r="FZT66" s="359"/>
      <c r="FZU66" s="359"/>
      <c r="FZV66" s="360"/>
      <c r="FZW66" s="359"/>
      <c r="FZX66" s="359"/>
      <c r="FZY66" s="359"/>
      <c r="FZZ66" s="359"/>
      <c r="GAA66" s="359"/>
      <c r="GAB66" s="359"/>
      <c r="GAC66" s="359"/>
      <c r="GAD66" s="359"/>
      <c r="GAE66" s="360"/>
      <c r="GAF66" s="359"/>
      <c r="GAG66" s="359"/>
      <c r="GAH66" s="359"/>
      <c r="GAI66" s="359"/>
      <c r="GAJ66" s="359"/>
      <c r="GAK66" s="359"/>
      <c r="GAL66" s="359"/>
      <c r="GAM66" s="359"/>
      <c r="GAN66" s="360"/>
      <c r="GAO66" s="359"/>
      <c r="GAP66" s="359"/>
      <c r="GAQ66" s="359"/>
      <c r="GAR66" s="359"/>
      <c r="GAS66" s="359"/>
      <c r="GAT66" s="359"/>
      <c r="GAU66" s="359"/>
      <c r="GAV66" s="359"/>
      <c r="GAW66" s="360"/>
      <c r="GAX66" s="359"/>
      <c r="GAY66" s="359"/>
      <c r="GAZ66" s="359"/>
      <c r="GBA66" s="359"/>
      <c r="GBB66" s="359"/>
      <c r="GBC66" s="359"/>
      <c r="GBD66" s="359"/>
      <c r="GBE66" s="359"/>
      <c r="GBF66" s="360"/>
      <c r="GBG66" s="359"/>
      <c r="GBH66" s="359"/>
      <c r="GBI66" s="359"/>
      <c r="GBJ66" s="359"/>
      <c r="GBK66" s="359"/>
      <c r="GBL66" s="359"/>
      <c r="GBM66" s="359"/>
      <c r="GBN66" s="359"/>
      <c r="GBO66" s="360"/>
      <c r="GBP66" s="359"/>
      <c r="GBQ66" s="359"/>
      <c r="GBR66" s="359"/>
      <c r="GBS66" s="359"/>
      <c r="GBT66" s="359"/>
      <c r="GBU66" s="359"/>
      <c r="GBV66" s="359"/>
      <c r="GBW66" s="359"/>
      <c r="GBX66" s="360"/>
      <c r="GBY66" s="359"/>
      <c r="GBZ66" s="359"/>
      <c r="GCA66" s="359"/>
      <c r="GCB66" s="359"/>
      <c r="GCC66" s="359"/>
      <c r="GCD66" s="359"/>
      <c r="GCE66" s="359"/>
      <c r="GCF66" s="359"/>
      <c r="GCG66" s="360"/>
      <c r="GCH66" s="359"/>
      <c r="GCI66" s="359"/>
      <c r="GCJ66" s="359"/>
      <c r="GCK66" s="359"/>
      <c r="GCL66" s="359"/>
      <c r="GCM66" s="359"/>
      <c r="GCN66" s="359"/>
      <c r="GCO66" s="359"/>
      <c r="GCP66" s="360"/>
      <c r="GCQ66" s="359"/>
      <c r="GCR66" s="359"/>
      <c r="GCS66" s="359"/>
      <c r="GCT66" s="359"/>
      <c r="GCU66" s="359"/>
      <c r="GCV66" s="359"/>
      <c r="GCW66" s="359"/>
      <c r="GCX66" s="359"/>
      <c r="GCY66" s="360"/>
      <c r="GCZ66" s="359"/>
      <c r="GDA66" s="359"/>
      <c r="GDB66" s="359"/>
      <c r="GDC66" s="359"/>
      <c r="GDD66" s="359"/>
      <c r="GDE66" s="359"/>
      <c r="GDF66" s="359"/>
      <c r="GDG66" s="359"/>
      <c r="GDH66" s="360"/>
      <c r="GDI66" s="359"/>
      <c r="GDJ66" s="359"/>
      <c r="GDK66" s="359"/>
      <c r="GDL66" s="359"/>
      <c r="GDM66" s="359"/>
      <c r="GDN66" s="359"/>
      <c r="GDO66" s="359"/>
      <c r="GDP66" s="359"/>
      <c r="GDQ66" s="360"/>
      <c r="GDR66" s="359"/>
      <c r="GDS66" s="359"/>
      <c r="GDT66" s="359"/>
      <c r="GDU66" s="359"/>
      <c r="GDV66" s="359"/>
      <c r="GDW66" s="359"/>
      <c r="GDX66" s="359"/>
      <c r="GDY66" s="359"/>
      <c r="GDZ66" s="360"/>
      <c r="GEA66" s="359"/>
      <c r="GEB66" s="359"/>
      <c r="GEC66" s="359"/>
      <c r="GED66" s="359"/>
      <c r="GEE66" s="359"/>
      <c r="GEF66" s="359"/>
      <c r="GEG66" s="359"/>
      <c r="GEH66" s="359"/>
      <c r="GEI66" s="360"/>
      <c r="GEJ66" s="359"/>
      <c r="GEK66" s="359"/>
      <c r="GEL66" s="359"/>
      <c r="GEM66" s="359"/>
      <c r="GEN66" s="359"/>
      <c r="GEO66" s="359"/>
      <c r="GEP66" s="359"/>
      <c r="GEQ66" s="359"/>
      <c r="GER66" s="360"/>
      <c r="GES66" s="359"/>
      <c r="GET66" s="359"/>
      <c r="GEU66" s="359"/>
      <c r="GEV66" s="359"/>
      <c r="GEW66" s="359"/>
      <c r="GEX66" s="359"/>
      <c r="GEY66" s="359"/>
      <c r="GEZ66" s="359"/>
      <c r="GFA66" s="360"/>
      <c r="GFB66" s="359"/>
      <c r="GFC66" s="359"/>
      <c r="GFD66" s="359"/>
      <c r="GFE66" s="359"/>
      <c r="GFF66" s="359"/>
      <c r="GFG66" s="359"/>
      <c r="GFH66" s="359"/>
      <c r="GFI66" s="359"/>
      <c r="GFJ66" s="360"/>
      <c r="GFK66" s="359"/>
      <c r="GFL66" s="359"/>
      <c r="GFM66" s="359"/>
      <c r="GFN66" s="359"/>
      <c r="GFO66" s="359"/>
      <c r="GFP66" s="359"/>
      <c r="GFQ66" s="359"/>
      <c r="GFR66" s="359"/>
      <c r="GFS66" s="360"/>
      <c r="GFT66" s="359"/>
      <c r="GFU66" s="359"/>
      <c r="GFV66" s="359"/>
      <c r="GFW66" s="359"/>
      <c r="GFX66" s="359"/>
      <c r="GFY66" s="359"/>
      <c r="GFZ66" s="359"/>
      <c r="GGA66" s="359"/>
      <c r="GGB66" s="360"/>
      <c r="GGC66" s="359"/>
      <c r="GGD66" s="359"/>
      <c r="GGE66" s="359"/>
      <c r="GGF66" s="359"/>
      <c r="GGG66" s="359"/>
      <c r="GGH66" s="359"/>
      <c r="GGI66" s="359"/>
      <c r="GGJ66" s="359"/>
      <c r="GGK66" s="360"/>
      <c r="GGL66" s="359"/>
      <c r="GGM66" s="359"/>
      <c r="GGN66" s="359"/>
      <c r="GGO66" s="359"/>
      <c r="GGP66" s="359"/>
      <c r="GGQ66" s="359"/>
      <c r="GGR66" s="359"/>
      <c r="GGS66" s="359"/>
      <c r="GGT66" s="360"/>
      <c r="GGU66" s="359"/>
      <c r="GGV66" s="359"/>
      <c r="GGW66" s="359"/>
      <c r="GGX66" s="359"/>
      <c r="GGY66" s="359"/>
      <c r="GGZ66" s="359"/>
      <c r="GHA66" s="359"/>
      <c r="GHB66" s="359"/>
      <c r="GHC66" s="360"/>
      <c r="GHD66" s="359"/>
      <c r="GHE66" s="359"/>
      <c r="GHF66" s="359"/>
      <c r="GHG66" s="359"/>
      <c r="GHH66" s="359"/>
      <c r="GHI66" s="359"/>
      <c r="GHJ66" s="359"/>
      <c r="GHK66" s="359"/>
      <c r="GHL66" s="360"/>
      <c r="GHM66" s="359"/>
      <c r="GHN66" s="359"/>
      <c r="GHO66" s="359"/>
      <c r="GHP66" s="359"/>
      <c r="GHQ66" s="359"/>
      <c r="GHR66" s="359"/>
      <c r="GHS66" s="359"/>
      <c r="GHT66" s="359"/>
      <c r="GHU66" s="360"/>
      <c r="GHV66" s="359"/>
      <c r="GHW66" s="359"/>
      <c r="GHX66" s="359"/>
      <c r="GHY66" s="359"/>
      <c r="GHZ66" s="359"/>
      <c r="GIA66" s="359"/>
      <c r="GIB66" s="359"/>
      <c r="GIC66" s="359"/>
      <c r="GID66" s="360"/>
      <c r="GIE66" s="359"/>
      <c r="GIF66" s="359"/>
      <c r="GIG66" s="359"/>
      <c r="GIH66" s="359"/>
      <c r="GII66" s="359"/>
      <c r="GIJ66" s="359"/>
      <c r="GIK66" s="359"/>
      <c r="GIL66" s="359"/>
      <c r="GIM66" s="360"/>
      <c r="GIN66" s="359"/>
      <c r="GIO66" s="359"/>
      <c r="GIP66" s="359"/>
      <c r="GIQ66" s="359"/>
      <c r="GIR66" s="359"/>
      <c r="GIS66" s="359"/>
      <c r="GIT66" s="359"/>
      <c r="GIU66" s="359"/>
      <c r="GIV66" s="360"/>
      <c r="GIW66" s="359"/>
      <c r="GIX66" s="359"/>
      <c r="GIY66" s="359"/>
      <c r="GIZ66" s="359"/>
      <c r="GJA66" s="359"/>
      <c r="GJB66" s="359"/>
      <c r="GJC66" s="359"/>
      <c r="GJD66" s="359"/>
      <c r="GJE66" s="360"/>
      <c r="GJF66" s="359"/>
      <c r="GJG66" s="359"/>
      <c r="GJH66" s="359"/>
      <c r="GJI66" s="359"/>
      <c r="GJJ66" s="359"/>
      <c r="GJK66" s="359"/>
      <c r="GJL66" s="359"/>
      <c r="GJM66" s="359"/>
      <c r="GJN66" s="360"/>
      <c r="GJO66" s="359"/>
      <c r="GJP66" s="359"/>
      <c r="GJQ66" s="359"/>
      <c r="GJR66" s="359"/>
      <c r="GJS66" s="359"/>
      <c r="GJT66" s="359"/>
      <c r="GJU66" s="359"/>
      <c r="GJV66" s="359"/>
      <c r="GJW66" s="360"/>
      <c r="GJX66" s="359"/>
      <c r="GJY66" s="359"/>
      <c r="GJZ66" s="359"/>
      <c r="GKA66" s="359"/>
      <c r="GKB66" s="359"/>
      <c r="GKC66" s="359"/>
      <c r="GKD66" s="359"/>
      <c r="GKE66" s="359"/>
      <c r="GKF66" s="360"/>
      <c r="GKG66" s="359"/>
      <c r="GKH66" s="359"/>
      <c r="GKI66" s="359"/>
      <c r="GKJ66" s="359"/>
      <c r="GKK66" s="359"/>
      <c r="GKL66" s="359"/>
      <c r="GKM66" s="359"/>
      <c r="GKN66" s="359"/>
      <c r="GKO66" s="360"/>
      <c r="GKP66" s="359"/>
      <c r="GKQ66" s="359"/>
      <c r="GKR66" s="359"/>
      <c r="GKS66" s="359"/>
      <c r="GKT66" s="359"/>
      <c r="GKU66" s="359"/>
      <c r="GKV66" s="359"/>
      <c r="GKW66" s="359"/>
      <c r="GKX66" s="360"/>
      <c r="GKY66" s="359"/>
      <c r="GKZ66" s="359"/>
      <c r="GLA66" s="359"/>
      <c r="GLB66" s="359"/>
      <c r="GLC66" s="359"/>
      <c r="GLD66" s="359"/>
      <c r="GLE66" s="359"/>
      <c r="GLF66" s="359"/>
      <c r="GLG66" s="360"/>
      <c r="GLH66" s="359"/>
      <c r="GLI66" s="359"/>
      <c r="GLJ66" s="359"/>
      <c r="GLK66" s="359"/>
      <c r="GLL66" s="359"/>
      <c r="GLM66" s="359"/>
      <c r="GLN66" s="359"/>
      <c r="GLO66" s="359"/>
      <c r="GLP66" s="360"/>
      <c r="GLQ66" s="359"/>
      <c r="GLR66" s="359"/>
      <c r="GLS66" s="359"/>
      <c r="GLT66" s="359"/>
      <c r="GLU66" s="359"/>
      <c r="GLV66" s="359"/>
      <c r="GLW66" s="359"/>
      <c r="GLX66" s="359"/>
      <c r="GLY66" s="360"/>
      <c r="GLZ66" s="359"/>
      <c r="GMA66" s="359"/>
      <c r="GMB66" s="359"/>
      <c r="GMC66" s="359"/>
      <c r="GMD66" s="359"/>
      <c r="GME66" s="359"/>
      <c r="GMF66" s="359"/>
      <c r="GMG66" s="359"/>
      <c r="GMH66" s="360"/>
      <c r="GMI66" s="359"/>
      <c r="GMJ66" s="359"/>
      <c r="GMK66" s="359"/>
      <c r="GML66" s="359"/>
      <c r="GMM66" s="359"/>
      <c r="GMN66" s="359"/>
      <c r="GMO66" s="359"/>
      <c r="GMP66" s="359"/>
      <c r="GMQ66" s="360"/>
      <c r="GMR66" s="359"/>
      <c r="GMS66" s="359"/>
      <c r="GMT66" s="359"/>
      <c r="GMU66" s="359"/>
      <c r="GMV66" s="359"/>
      <c r="GMW66" s="359"/>
      <c r="GMX66" s="359"/>
      <c r="GMY66" s="359"/>
      <c r="GMZ66" s="360"/>
      <c r="GNA66" s="359"/>
      <c r="GNB66" s="359"/>
      <c r="GNC66" s="359"/>
      <c r="GND66" s="359"/>
      <c r="GNE66" s="359"/>
      <c r="GNF66" s="359"/>
      <c r="GNG66" s="359"/>
      <c r="GNH66" s="359"/>
      <c r="GNI66" s="360"/>
      <c r="GNJ66" s="359"/>
      <c r="GNK66" s="359"/>
      <c r="GNL66" s="359"/>
      <c r="GNM66" s="359"/>
      <c r="GNN66" s="359"/>
      <c r="GNO66" s="359"/>
      <c r="GNP66" s="359"/>
      <c r="GNQ66" s="359"/>
      <c r="GNR66" s="360"/>
      <c r="GNS66" s="359"/>
      <c r="GNT66" s="359"/>
      <c r="GNU66" s="359"/>
      <c r="GNV66" s="359"/>
      <c r="GNW66" s="359"/>
      <c r="GNX66" s="359"/>
      <c r="GNY66" s="359"/>
      <c r="GNZ66" s="359"/>
      <c r="GOA66" s="360"/>
      <c r="GOB66" s="359"/>
      <c r="GOC66" s="359"/>
      <c r="GOD66" s="359"/>
      <c r="GOE66" s="359"/>
      <c r="GOF66" s="359"/>
      <c r="GOG66" s="359"/>
      <c r="GOH66" s="359"/>
      <c r="GOI66" s="359"/>
      <c r="GOJ66" s="360"/>
      <c r="GOK66" s="359"/>
      <c r="GOL66" s="359"/>
      <c r="GOM66" s="359"/>
      <c r="GON66" s="359"/>
      <c r="GOO66" s="359"/>
      <c r="GOP66" s="359"/>
      <c r="GOQ66" s="359"/>
      <c r="GOR66" s="359"/>
      <c r="GOS66" s="360"/>
      <c r="GOT66" s="359"/>
      <c r="GOU66" s="359"/>
      <c r="GOV66" s="359"/>
      <c r="GOW66" s="359"/>
      <c r="GOX66" s="359"/>
      <c r="GOY66" s="359"/>
      <c r="GOZ66" s="359"/>
      <c r="GPA66" s="359"/>
      <c r="GPB66" s="360"/>
      <c r="GPC66" s="359"/>
      <c r="GPD66" s="359"/>
      <c r="GPE66" s="359"/>
      <c r="GPF66" s="359"/>
      <c r="GPG66" s="359"/>
      <c r="GPH66" s="359"/>
      <c r="GPI66" s="359"/>
      <c r="GPJ66" s="359"/>
      <c r="GPK66" s="360"/>
      <c r="GPL66" s="359"/>
      <c r="GPM66" s="359"/>
      <c r="GPN66" s="359"/>
      <c r="GPO66" s="359"/>
      <c r="GPP66" s="359"/>
      <c r="GPQ66" s="359"/>
      <c r="GPR66" s="359"/>
      <c r="GPS66" s="359"/>
      <c r="GPT66" s="360"/>
      <c r="GPU66" s="359"/>
      <c r="GPV66" s="359"/>
      <c r="GPW66" s="359"/>
      <c r="GPX66" s="359"/>
      <c r="GPY66" s="359"/>
      <c r="GPZ66" s="359"/>
      <c r="GQA66" s="359"/>
      <c r="GQB66" s="359"/>
      <c r="GQC66" s="360"/>
      <c r="GQD66" s="359"/>
      <c r="GQE66" s="359"/>
      <c r="GQF66" s="359"/>
      <c r="GQG66" s="359"/>
      <c r="GQH66" s="359"/>
      <c r="GQI66" s="359"/>
      <c r="GQJ66" s="359"/>
      <c r="GQK66" s="359"/>
      <c r="GQL66" s="360"/>
      <c r="GQM66" s="359"/>
      <c r="GQN66" s="359"/>
      <c r="GQO66" s="359"/>
      <c r="GQP66" s="359"/>
      <c r="GQQ66" s="359"/>
      <c r="GQR66" s="359"/>
      <c r="GQS66" s="359"/>
      <c r="GQT66" s="359"/>
      <c r="GQU66" s="360"/>
      <c r="GQV66" s="359"/>
      <c r="GQW66" s="359"/>
      <c r="GQX66" s="359"/>
      <c r="GQY66" s="359"/>
      <c r="GQZ66" s="359"/>
      <c r="GRA66" s="359"/>
      <c r="GRB66" s="359"/>
      <c r="GRC66" s="359"/>
      <c r="GRD66" s="360"/>
      <c r="GRE66" s="359"/>
      <c r="GRF66" s="359"/>
      <c r="GRG66" s="359"/>
      <c r="GRH66" s="359"/>
      <c r="GRI66" s="359"/>
      <c r="GRJ66" s="359"/>
      <c r="GRK66" s="359"/>
      <c r="GRL66" s="359"/>
      <c r="GRM66" s="360"/>
      <c r="GRN66" s="359"/>
      <c r="GRO66" s="359"/>
      <c r="GRP66" s="359"/>
      <c r="GRQ66" s="359"/>
      <c r="GRR66" s="359"/>
      <c r="GRS66" s="359"/>
      <c r="GRT66" s="359"/>
      <c r="GRU66" s="359"/>
      <c r="GRV66" s="360"/>
      <c r="GRW66" s="359"/>
      <c r="GRX66" s="359"/>
      <c r="GRY66" s="359"/>
      <c r="GRZ66" s="359"/>
      <c r="GSA66" s="359"/>
      <c r="GSB66" s="359"/>
      <c r="GSC66" s="359"/>
      <c r="GSD66" s="359"/>
      <c r="GSE66" s="360"/>
      <c r="GSF66" s="359"/>
      <c r="GSG66" s="359"/>
      <c r="GSH66" s="359"/>
      <c r="GSI66" s="359"/>
      <c r="GSJ66" s="359"/>
      <c r="GSK66" s="359"/>
      <c r="GSL66" s="359"/>
      <c r="GSM66" s="359"/>
      <c r="GSN66" s="360"/>
      <c r="GSO66" s="359"/>
      <c r="GSP66" s="359"/>
      <c r="GSQ66" s="359"/>
      <c r="GSR66" s="359"/>
      <c r="GSS66" s="359"/>
      <c r="GST66" s="359"/>
      <c r="GSU66" s="359"/>
      <c r="GSV66" s="359"/>
      <c r="GSW66" s="360"/>
      <c r="GSX66" s="359"/>
      <c r="GSY66" s="359"/>
      <c r="GSZ66" s="359"/>
      <c r="GTA66" s="359"/>
      <c r="GTB66" s="359"/>
      <c r="GTC66" s="359"/>
      <c r="GTD66" s="359"/>
      <c r="GTE66" s="359"/>
      <c r="GTF66" s="360"/>
      <c r="GTG66" s="359"/>
      <c r="GTH66" s="359"/>
      <c r="GTI66" s="359"/>
      <c r="GTJ66" s="359"/>
      <c r="GTK66" s="359"/>
      <c r="GTL66" s="359"/>
      <c r="GTM66" s="359"/>
      <c r="GTN66" s="359"/>
      <c r="GTO66" s="360"/>
      <c r="GTP66" s="359"/>
      <c r="GTQ66" s="359"/>
      <c r="GTR66" s="359"/>
      <c r="GTS66" s="359"/>
      <c r="GTT66" s="359"/>
      <c r="GTU66" s="359"/>
      <c r="GTV66" s="359"/>
      <c r="GTW66" s="359"/>
      <c r="GTX66" s="360"/>
      <c r="GTY66" s="359"/>
      <c r="GTZ66" s="359"/>
      <c r="GUA66" s="359"/>
      <c r="GUB66" s="359"/>
      <c r="GUC66" s="359"/>
      <c r="GUD66" s="359"/>
      <c r="GUE66" s="359"/>
      <c r="GUF66" s="359"/>
      <c r="GUG66" s="360"/>
      <c r="GUH66" s="359"/>
      <c r="GUI66" s="359"/>
      <c r="GUJ66" s="359"/>
      <c r="GUK66" s="359"/>
      <c r="GUL66" s="359"/>
      <c r="GUM66" s="359"/>
      <c r="GUN66" s="359"/>
      <c r="GUO66" s="359"/>
      <c r="GUP66" s="360"/>
      <c r="GUQ66" s="359"/>
      <c r="GUR66" s="359"/>
      <c r="GUS66" s="359"/>
      <c r="GUT66" s="359"/>
      <c r="GUU66" s="359"/>
      <c r="GUV66" s="359"/>
      <c r="GUW66" s="359"/>
      <c r="GUX66" s="359"/>
      <c r="GUY66" s="360"/>
      <c r="GUZ66" s="359"/>
      <c r="GVA66" s="359"/>
      <c r="GVB66" s="359"/>
      <c r="GVC66" s="359"/>
      <c r="GVD66" s="359"/>
      <c r="GVE66" s="359"/>
      <c r="GVF66" s="359"/>
      <c r="GVG66" s="359"/>
      <c r="GVH66" s="360"/>
      <c r="GVI66" s="359"/>
      <c r="GVJ66" s="359"/>
      <c r="GVK66" s="359"/>
      <c r="GVL66" s="359"/>
      <c r="GVM66" s="359"/>
      <c r="GVN66" s="359"/>
      <c r="GVO66" s="359"/>
      <c r="GVP66" s="359"/>
      <c r="GVQ66" s="360"/>
      <c r="GVR66" s="359"/>
      <c r="GVS66" s="359"/>
      <c r="GVT66" s="359"/>
      <c r="GVU66" s="359"/>
      <c r="GVV66" s="359"/>
      <c r="GVW66" s="359"/>
      <c r="GVX66" s="359"/>
      <c r="GVY66" s="359"/>
      <c r="GVZ66" s="360"/>
      <c r="GWA66" s="359"/>
      <c r="GWB66" s="359"/>
      <c r="GWC66" s="359"/>
      <c r="GWD66" s="359"/>
      <c r="GWE66" s="359"/>
      <c r="GWF66" s="359"/>
      <c r="GWG66" s="359"/>
      <c r="GWH66" s="359"/>
      <c r="GWI66" s="360"/>
      <c r="GWJ66" s="359"/>
      <c r="GWK66" s="359"/>
      <c r="GWL66" s="359"/>
      <c r="GWM66" s="359"/>
      <c r="GWN66" s="359"/>
      <c r="GWO66" s="359"/>
      <c r="GWP66" s="359"/>
      <c r="GWQ66" s="359"/>
      <c r="GWR66" s="360"/>
      <c r="GWS66" s="359"/>
      <c r="GWT66" s="359"/>
      <c r="GWU66" s="359"/>
      <c r="GWV66" s="359"/>
      <c r="GWW66" s="359"/>
      <c r="GWX66" s="359"/>
      <c r="GWY66" s="359"/>
      <c r="GWZ66" s="359"/>
      <c r="GXA66" s="360"/>
      <c r="GXB66" s="359"/>
      <c r="GXC66" s="359"/>
      <c r="GXD66" s="359"/>
      <c r="GXE66" s="359"/>
      <c r="GXF66" s="359"/>
      <c r="GXG66" s="359"/>
      <c r="GXH66" s="359"/>
      <c r="GXI66" s="359"/>
      <c r="GXJ66" s="360"/>
      <c r="GXK66" s="359"/>
      <c r="GXL66" s="359"/>
      <c r="GXM66" s="359"/>
      <c r="GXN66" s="359"/>
      <c r="GXO66" s="359"/>
      <c r="GXP66" s="359"/>
      <c r="GXQ66" s="359"/>
      <c r="GXR66" s="359"/>
      <c r="GXS66" s="360"/>
      <c r="GXT66" s="359"/>
      <c r="GXU66" s="359"/>
      <c r="GXV66" s="359"/>
      <c r="GXW66" s="359"/>
      <c r="GXX66" s="359"/>
      <c r="GXY66" s="359"/>
      <c r="GXZ66" s="359"/>
      <c r="GYA66" s="359"/>
      <c r="GYB66" s="360"/>
      <c r="GYC66" s="359"/>
      <c r="GYD66" s="359"/>
      <c r="GYE66" s="359"/>
      <c r="GYF66" s="359"/>
      <c r="GYG66" s="359"/>
      <c r="GYH66" s="359"/>
      <c r="GYI66" s="359"/>
      <c r="GYJ66" s="359"/>
      <c r="GYK66" s="360"/>
      <c r="GYL66" s="359"/>
      <c r="GYM66" s="359"/>
      <c r="GYN66" s="359"/>
      <c r="GYO66" s="359"/>
      <c r="GYP66" s="359"/>
      <c r="GYQ66" s="359"/>
      <c r="GYR66" s="359"/>
      <c r="GYS66" s="359"/>
      <c r="GYT66" s="360"/>
      <c r="GYU66" s="359"/>
      <c r="GYV66" s="359"/>
      <c r="GYW66" s="359"/>
      <c r="GYX66" s="359"/>
      <c r="GYY66" s="359"/>
      <c r="GYZ66" s="359"/>
      <c r="GZA66" s="359"/>
      <c r="GZB66" s="359"/>
      <c r="GZC66" s="360"/>
      <c r="GZD66" s="359"/>
      <c r="GZE66" s="359"/>
      <c r="GZF66" s="359"/>
      <c r="GZG66" s="359"/>
      <c r="GZH66" s="359"/>
      <c r="GZI66" s="359"/>
      <c r="GZJ66" s="359"/>
      <c r="GZK66" s="359"/>
      <c r="GZL66" s="360"/>
      <c r="GZM66" s="359"/>
      <c r="GZN66" s="359"/>
      <c r="GZO66" s="359"/>
      <c r="GZP66" s="359"/>
      <c r="GZQ66" s="359"/>
      <c r="GZR66" s="359"/>
      <c r="GZS66" s="359"/>
      <c r="GZT66" s="359"/>
      <c r="GZU66" s="360"/>
      <c r="GZV66" s="359"/>
      <c r="GZW66" s="359"/>
      <c r="GZX66" s="359"/>
      <c r="GZY66" s="359"/>
      <c r="GZZ66" s="359"/>
      <c r="HAA66" s="359"/>
      <c r="HAB66" s="359"/>
      <c r="HAC66" s="359"/>
      <c r="HAD66" s="360"/>
      <c r="HAE66" s="359"/>
      <c r="HAF66" s="359"/>
      <c r="HAG66" s="359"/>
      <c r="HAH66" s="359"/>
      <c r="HAI66" s="359"/>
      <c r="HAJ66" s="359"/>
      <c r="HAK66" s="359"/>
      <c r="HAL66" s="359"/>
      <c r="HAM66" s="360"/>
      <c r="HAN66" s="359"/>
      <c r="HAO66" s="359"/>
      <c r="HAP66" s="359"/>
      <c r="HAQ66" s="359"/>
      <c r="HAR66" s="359"/>
      <c r="HAS66" s="359"/>
      <c r="HAT66" s="359"/>
      <c r="HAU66" s="359"/>
      <c r="HAV66" s="360"/>
      <c r="HAW66" s="359"/>
      <c r="HAX66" s="359"/>
      <c r="HAY66" s="359"/>
      <c r="HAZ66" s="359"/>
      <c r="HBA66" s="359"/>
      <c r="HBB66" s="359"/>
      <c r="HBC66" s="359"/>
      <c r="HBD66" s="359"/>
      <c r="HBE66" s="360"/>
      <c r="HBF66" s="359"/>
      <c r="HBG66" s="359"/>
      <c r="HBH66" s="359"/>
      <c r="HBI66" s="359"/>
      <c r="HBJ66" s="359"/>
      <c r="HBK66" s="359"/>
      <c r="HBL66" s="359"/>
      <c r="HBM66" s="359"/>
      <c r="HBN66" s="360"/>
      <c r="HBO66" s="359"/>
      <c r="HBP66" s="359"/>
      <c r="HBQ66" s="359"/>
      <c r="HBR66" s="359"/>
      <c r="HBS66" s="359"/>
      <c r="HBT66" s="359"/>
      <c r="HBU66" s="359"/>
      <c r="HBV66" s="359"/>
      <c r="HBW66" s="360"/>
      <c r="HBX66" s="359"/>
      <c r="HBY66" s="359"/>
      <c r="HBZ66" s="359"/>
      <c r="HCA66" s="359"/>
      <c r="HCB66" s="359"/>
      <c r="HCC66" s="359"/>
      <c r="HCD66" s="359"/>
      <c r="HCE66" s="359"/>
      <c r="HCF66" s="360"/>
      <c r="HCG66" s="359"/>
      <c r="HCH66" s="359"/>
      <c r="HCI66" s="359"/>
      <c r="HCJ66" s="359"/>
      <c r="HCK66" s="359"/>
      <c r="HCL66" s="359"/>
      <c r="HCM66" s="359"/>
      <c r="HCN66" s="359"/>
      <c r="HCO66" s="360"/>
      <c r="HCP66" s="359"/>
      <c r="HCQ66" s="359"/>
      <c r="HCR66" s="359"/>
      <c r="HCS66" s="359"/>
      <c r="HCT66" s="359"/>
      <c r="HCU66" s="359"/>
      <c r="HCV66" s="359"/>
      <c r="HCW66" s="359"/>
      <c r="HCX66" s="360"/>
      <c r="HCY66" s="359"/>
      <c r="HCZ66" s="359"/>
      <c r="HDA66" s="359"/>
      <c r="HDB66" s="359"/>
      <c r="HDC66" s="359"/>
      <c r="HDD66" s="359"/>
      <c r="HDE66" s="359"/>
      <c r="HDF66" s="359"/>
      <c r="HDG66" s="360"/>
      <c r="HDH66" s="359"/>
      <c r="HDI66" s="359"/>
      <c r="HDJ66" s="359"/>
      <c r="HDK66" s="359"/>
      <c r="HDL66" s="359"/>
      <c r="HDM66" s="359"/>
      <c r="HDN66" s="359"/>
      <c r="HDO66" s="359"/>
      <c r="HDP66" s="360"/>
      <c r="HDQ66" s="359"/>
      <c r="HDR66" s="359"/>
      <c r="HDS66" s="359"/>
      <c r="HDT66" s="359"/>
      <c r="HDU66" s="359"/>
      <c r="HDV66" s="359"/>
      <c r="HDW66" s="359"/>
      <c r="HDX66" s="359"/>
      <c r="HDY66" s="360"/>
      <c r="HDZ66" s="359"/>
      <c r="HEA66" s="359"/>
      <c r="HEB66" s="359"/>
      <c r="HEC66" s="359"/>
      <c r="HED66" s="359"/>
      <c r="HEE66" s="359"/>
      <c r="HEF66" s="359"/>
      <c r="HEG66" s="359"/>
      <c r="HEH66" s="360"/>
      <c r="HEI66" s="359"/>
      <c r="HEJ66" s="359"/>
      <c r="HEK66" s="359"/>
      <c r="HEL66" s="359"/>
      <c r="HEM66" s="359"/>
      <c r="HEN66" s="359"/>
      <c r="HEO66" s="359"/>
      <c r="HEP66" s="359"/>
      <c r="HEQ66" s="360"/>
      <c r="HER66" s="359"/>
      <c r="HES66" s="359"/>
      <c r="HET66" s="359"/>
      <c r="HEU66" s="359"/>
      <c r="HEV66" s="359"/>
      <c r="HEW66" s="359"/>
      <c r="HEX66" s="359"/>
      <c r="HEY66" s="359"/>
      <c r="HEZ66" s="360"/>
      <c r="HFA66" s="359"/>
      <c r="HFB66" s="359"/>
      <c r="HFC66" s="359"/>
      <c r="HFD66" s="359"/>
      <c r="HFE66" s="359"/>
      <c r="HFF66" s="359"/>
      <c r="HFG66" s="359"/>
      <c r="HFH66" s="359"/>
      <c r="HFI66" s="360"/>
      <c r="HFJ66" s="359"/>
      <c r="HFK66" s="359"/>
      <c r="HFL66" s="359"/>
      <c r="HFM66" s="359"/>
      <c r="HFN66" s="359"/>
      <c r="HFO66" s="359"/>
      <c r="HFP66" s="359"/>
      <c r="HFQ66" s="359"/>
      <c r="HFR66" s="360"/>
      <c r="HFS66" s="359"/>
      <c r="HFT66" s="359"/>
      <c r="HFU66" s="359"/>
      <c r="HFV66" s="359"/>
      <c r="HFW66" s="359"/>
      <c r="HFX66" s="359"/>
      <c r="HFY66" s="359"/>
      <c r="HFZ66" s="359"/>
      <c r="HGA66" s="360"/>
      <c r="HGB66" s="359"/>
      <c r="HGC66" s="359"/>
      <c r="HGD66" s="359"/>
      <c r="HGE66" s="359"/>
      <c r="HGF66" s="359"/>
      <c r="HGG66" s="359"/>
      <c r="HGH66" s="359"/>
      <c r="HGI66" s="359"/>
      <c r="HGJ66" s="360"/>
      <c r="HGK66" s="359"/>
      <c r="HGL66" s="359"/>
      <c r="HGM66" s="359"/>
      <c r="HGN66" s="359"/>
      <c r="HGO66" s="359"/>
      <c r="HGP66" s="359"/>
      <c r="HGQ66" s="359"/>
      <c r="HGR66" s="359"/>
      <c r="HGS66" s="360"/>
      <c r="HGT66" s="359"/>
      <c r="HGU66" s="359"/>
      <c r="HGV66" s="359"/>
      <c r="HGW66" s="359"/>
      <c r="HGX66" s="359"/>
      <c r="HGY66" s="359"/>
      <c r="HGZ66" s="359"/>
      <c r="HHA66" s="359"/>
      <c r="HHB66" s="360"/>
      <c r="HHC66" s="359"/>
      <c r="HHD66" s="359"/>
      <c r="HHE66" s="359"/>
      <c r="HHF66" s="359"/>
      <c r="HHG66" s="359"/>
      <c r="HHH66" s="359"/>
      <c r="HHI66" s="359"/>
      <c r="HHJ66" s="359"/>
      <c r="HHK66" s="360"/>
      <c r="HHL66" s="359"/>
      <c r="HHM66" s="359"/>
      <c r="HHN66" s="359"/>
      <c r="HHO66" s="359"/>
      <c r="HHP66" s="359"/>
      <c r="HHQ66" s="359"/>
      <c r="HHR66" s="359"/>
      <c r="HHS66" s="359"/>
      <c r="HHT66" s="360"/>
      <c r="HHU66" s="359"/>
      <c r="HHV66" s="359"/>
      <c r="HHW66" s="359"/>
      <c r="HHX66" s="359"/>
      <c r="HHY66" s="359"/>
      <c r="HHZ66" s="359"/>
      <c r="HIA66" s="359"/>
      <c r="HIB66" s="359"/>
      <c r="HIC66" s="360"/>
      <c r="HID66" s="359"/>
      <c r="HIE66" s="359"/>
      <c r="HIF66" s="359"/>
      <c r="HIG66" s="359"/>
      <c r="HIH66" s="359"/>
      <c r="HII66" s="359"/>
      <c r="HIJ66" s="359"/>
      <c r="HIK66" s="359"/>
      <c r="HIL66" s="360"/>
      <c r="HIM66" s="359"/>
      <c r="HIN66" s="359"/>
      <c r="HIO66" s="359"/>
      <c r="HIP66" s="359"/>
      <c r="HIQ66" s="359"/>
      <c r="HIR66" s="359"/>
      <c r="HIS66" s="359"/>
      <c r="HIT66" s="359"/>
      <c r="HIU66" s="360"/>
      <c r="HIV66" s="359"/>
      <c r="HIW66" s="359"/>
      <c r="HIX66" s="359"/>
      <c r="HIY66" s="359"/>
      <c r="HIZ66" s="359"/>
      <c r="HJA66" s="359"/>
      <c r="HJB66" s="359"/>
      <c r="HJC66" s="359"/>
      <c r="HJD66" s="360"/>
      <c r="HJE66" s="359"/>
      <c r="HJF66" s="359"/>
      <c r="HJG66" s="359"/>
      <c r="HJH66" s="359"/>
      <c r="HJI66" s="359"/>
      <c r="HJJ66" s="359"/>
      <c r="HJK66" s="359"/>
      <c r="HJL66" s="359"/>
      <c r="HJM66" s="360"/>
      <c r="HJN66" s="359"/>
      <c r="HJO66" s="359"/>
      <c r="HJP66" s="359"/>
      <c r="HJQ66" s="359"/>
      <c r="HJR66" s="359"/>
      <c r="HJS66" s="359"/>
      <c r="HJT66" s="359"/>
      <c r="HJU66" s="359"/>
      <c r="HJV66" s="360"/>
      <c r="HJW66" s="359"/>
      <c r="HJX66" s="359"/>
      <c r="HJY66" s="359"/>
      <c r="HJZ66" s="359"/>
      <c r="HKA66" s="359"/>
      <c r="HKB66" s="359"/>
      <c r="HKC66" s="359"/>
      <c r="HKD66" s="359"/>
      <c r="HKE66" s="360"/>
      <c r="HKF66" s="359"/>
      <c r="HKG66" s="359"/>
      <c r="HKH66" s="359"/>
      <c r="HKI66" s="359"/>
      <c r="HKJ66" s="359"/>
      <c r="HKK66" s="359"/>
      <c r="HKL66" s="359"/>
      <c r="HKM66" s="359"/>
      <c r="HKN66" s="360"/>
      <c r="HKO66" s="359"/>
      <c r="HKP66" s="359"/>
      <c r="HKQ66" s="359"/>
      <c r="HKR66" s="359"/>
      <c r="HKS66" s="359"/>
      <c r="HKT66" s="359"/>
      <c r="HKU66" s="359"/>
      <c r="HKV66" s="359"/>
      <c r="HKW66" s="360"/>
      <c r="HKX66" s="359"/>
      <c r="HKY66" s="359"/>
      <c r="HKZ66" s="359"/>
      <c r="HLA66" s="359"/>
      <c r="HLB66" s="359"/>
      <c r="HLC66" s="359"/>
      <c r="HLD66" s="359"/>
      <c r="HLE66" s="359"/>
      <c r="HLF66" s="360"/>
      <c r="HLG66" s="359"/>
      <c r="HLH66" s="359"/>
      <c r="HLI66" s="359"/>
      <c r="HLJ66" s="359"/>
      <c r="HLK66" s="359"/>
      <c r="HLL66" s="359"/>
      <c r="HLM66" s="359"/>
      <c r="HLN66" s="359"/>
      <c r="HLO66" s="360"/>
      <c r="HLP66" s="359"/>
      <c r="HLQ66" s="359"/>
      <c r="HLR66" s="359"/>
      <c r="HLS66" s="359"/>
      <c r="HLT66" s="359"/>
      <c r="HLU66" s="359"/>
      <c r="HLV66" s="359"/>
      <c r="HLW66" s="359"/>
      <c r="HLX66" s="360"/>
      <c r="HLY66" s="359"/>
      <c r="HLZ66" s="359"/>
      <c r="HMA66" s="359"/>
      <c r="HMB66" s="359"/>
      <c r="HMC66" s="359"/>
      <c r="HMD66" s="359"/>
      <c r="HME66" s="359"/>
      <c r="HMF66" s="359"/>
      <c r="HMG66" s="360"/>
      <c r="HMH66" s="359"/>
      <c r="HMI66" s="359"/>
      <c r="HMJ66" s="359"/>
      <c r="HMK66" s="359"/>
      <c r="HML66" s="359"/>
      <c r="HMM66" s="359"/>
      <c r="HMN66" s="359"/>
      <c r="HMO66" s="359"/>
      <c r="HMP66" s="360"/>
      <c r="HMQ66" s="359"/>
      <c r="HMR66" s="359"/>
      <c r="HMS66" s="359"/>
      <c r="HMT66" s="359"/>
      <c r="HMU66" s="359"/>
      <c r="HMV66" s="359"/>
      <c r="HMW66" s="359"/>
      <c r="HMX66" s="359"/>
      <c r="HMY66" s="360"/>
      <c r="HMZ66" s="359"/>
      <c r="HNA66" s="359"/>
      <c r="HNB66" s="359"/>
      <c r="HNC66" s="359"/>
      <c r="HND66" s="359"/>
      <c r="HNE66" s="359"/>
      <c r="HNF66" s="359"/>
      <c r="HNG66" s="359"/>
      <c r="HNH66" s="360"/>
      <c r="HNI66" s="359"/>
      <c r="HNJ66" s="359"/>
      <c r="HNK66" s="359"/>
      <c r="HNL66" s="359"/>
      <c r="HNM66" s="359"/>
      <c r="HNN66" s="359"/>
      <c r="HNO66" s="359"/>
      <c r="HNP66" s="359"/>
      <c r="HNQ66" s="360"/>
      <c r="HNR66" s="359"/>
      <c r="HNS66" s="359"/>
      <c r="HNT66" s="359"/>
      <c r="HNU66" s="359"/>
      <c r="HNV66" s="359"/>
      <c r="HNW66" s="359"/>
      <c r="HNX66" s="359"/>
      <c r="HNY66" s="359"/>
      <c r="HNZ66" s="360"/>
      <c r="HOA66" s="359"/>
      <c r="HOB66" s="359"/>
      <c r="HOC66" s="359"/>
      <c r="HOD66" s="359"/>
      <c r="HOE66" s="359"/>
      <c r="HOF66" s="359"/>
      <c r="HOG66" s="359"/>
      <c r="HOH66" s="359"/>
      <c r="HOI66" s="360"/>
      <c r="HOJ66" s="359"/>
      <c r="HOK66" s="359"/>
      <c r="HOL66" s="359"/>
      <c r="HOM66" s="359"/>
      <c r="HON66" s="359"/>
      <c r="HOO66" s="359"/>
      <c r="HOP66" s="359"/>
      <c r="HOQ66" s="359"/>
      <c r="HOR66" s="360"/>
      <c r="HOS66" s="359"/>
      <c r="HOT66" s="359"/>
      <c r="HOU66" s="359"/>
      <c r="HOV66" s="359"/>
      <c r="HOW66" s="359"/>
      <c r="HOX66" s="359"/>
      <c r="HOY66" s="359"/>
      <c r="HOZ66" s="359"/>
      <c r="HPA66" s="360"/>
      <c r="HPB66" s="359"/>
      <c r="HPC66" s="359"/>
      <c r="HPD66" s="359"/>
      <c r="HPE66" s="359"/>
      <c r="HPF66" s="359"/>
      <c r="HPG66" s="359"/>
      <c r="HPH66" s="359"/>
      <c r="HPI66" s="359"/>
      <c r="HPJ66" s="360"/>
      <c r="HPK66" s="359"/>
      <c r="HPL66" s="359"/>
      <c r="HPM66" s="359"/>
      <c r="HPN66" s="359"/>
      <c r="HPO66" s="359"/>
      <c r="HPP66" s="359"/>
      <c r="HPQ66" s="359"/>
      <c r="HPR66" s="359"/>
      <c r="HPS66" s="360"/>
      <c r="HPT66" s="359"/>
      <c r="HPU66" s="359"/>
      <c r="HPV66" s="359"/>
      <c r="HPW66" s="359"/>
      <c r="HPX66" s="359"/>
      <c r="HPY66" s="359"/>
      <c r="HPZ66" s="359"/>
      <c r="HQA66" s="359"/>
      <c r="HQB66" s="360"/>
      <c r="HQC66" s="359"/>
      <c r="HQD66" s="359"/>
      <c r="HQE66" s="359"/>
      <c r="HQF66" s="359"/>
      <c r="HQG66" s="359"/>
      <c r="HQH66" s="359"/>
      <c r="HQI66" s="359"/>
      <c r="HQJ66" s="359"/>
      <c r="HQK66" s="360"/>
      <c r="HQL66" s="359"/>
      <c r="HQM66" s="359"/>
      <c r="HQN66" s="359"/>
      <c r="HQO66" s="359"/>
      <c r="HQP66" s="359"/>
      <c r="HQQ66" s="359"/>
      <c r="HQR66" s="359"/>
      <c r="HQS66" s="359"/>
      <c r="HQT66" s="360"/>
      <c r="HQU66" s="359"/>
      <c r="HQV66" s="359"/>
      <c r="HQW66" s="359"/>
      <c r="HQX66" s="359"/>
      <c r="HQY66" s="359"/>
      <c r="HQZ66" s="359"/>
      <c r="HRA66" s="359"/>
      <c r="HRB66" s="359"/>
      <c r="HRC66" s="360"/>
      <c r="HRD66" s="359"/>
      <c r="HRE66" s="359"/>
      <c r="HRF66" s="359"/>
      <c r="HRG66" s="359"/>
      <c r="HRH66" s="359"/>
      <c r="HRI66" s="359"/>
      <c r="HRJ66" s="359"/>
      <c r="HRK66" s="359"/>
      <c r="HRL66" s="360"/>
      <c r="HRM66" s="359"/>
      <c r="HRN66" s="359"/>
      <c r="HRO66" s="359"/>
      <c r="HRP66" s="359"/>
      <c r="HRQ66" s="359"/>
      <c r="HRR66" s="359"/>
      <c r="HRS66" s="359"/>
      <c r="HRT66" s="359"/>
      <c r="HRU66" s="360"/>
      <c r="HRV66" s="359"/>
      <c r="HRW66" s="359"/>
      <c r="HRX66" s="359"/>
      <c r="HRY66" s="359"/>
      <c r="HRZ66" s="359"/>
      <c r="HSA66" s="359"/>
      <c r="HSB66" s="359"/>
      <c r="HSC66" s="359"/>
      <c r="HSD66" s="360"/>
      <c r="HSE66" s="359"/>
      <c r="HSF66" s="359"/>
      <c r="HSG66" s="359"/>
      <c r="HSH66" s="359"/>
      <c r="HSI66" s="359"/>
      <c r="HSJ66" s="359"/>
      <c r="HSK66" s="359"/>
      <c r="HSL66" s="359"/>
      <c r="HSM66" s="360"/>
      <c r="HSN66" s="359"/>
      <c r="HSO66" s="359"/>
      <c r="HSP66" s="359"/>
      <c r="HSQ66" s="359"/>
      <c r="HSR66" s="359"/>
      <c r="HSS66" s="359"/>
      <c r="HST66" s="359"/>
      <c r="HSU66" s="359"/>
      <c r="HSV66" s="360"/>
      <c r="HSW66" s="359"/>
      <c r="HSX66" s="359"/>
      <c r="HSY66" s="359"/>
      <c r="HSZ66" s="359"/>
      <c r="HTA66" s="359"/>
      <c r="HTB66" s="359"/>
      <c r="HTC66" s="359"/>
      <c r="HTD66" s="359"/>
      <c r="HTE66" s="360"/>
      <c r="HTF66" s="359"/>
      <c r="HTG66" s="359"/>
      <c r="HTH66" s="359"/>
      <c r="HTI66" s="359"/>
      <c r="HTJ66" s="359"/>
      <c r="HTK66" s="359"/>
      <c r="HTL66" s="359"/>
      <c r="HTM66" s="359"/>
      <c r="HTN66" s="360"/>
      <c r="HTO66" s="359"/>
      <c r="HTP66" s="359"/>
      <c r="HTQ66" s="359"/>
      <c r="HTR66" s="359"/>
      <c r="HTS66" s="359"/>
      <c r="HTT66" s="359"/>
      <c r="HTU66" s="359"/>
      <c r="HTV66" s="359"/>
      <c r="HTW66" s="360"/>
      <c r="HTX66" s="359"/>
      <c r="HTY66" s="359"/>
      <c r="HTZ66" s="359"/>
      <c r="HUA66" s="359"/>
      <c r="HUB66" s="359"/>
      <c r="HUC66" s="359"/>
      <c r="HUD66" s="359"/>
      <c r="HUE66" s="359"/>
      <c r="HUF66" s="360"/>
      <c r="HUG66" s="359"/>
      <c r="HUH66" s="359"/>
      <c r="HUI66" s="359"/>
      <c r="HUJ66" s="359"/>
      <c r="HUK66" s="359"/>
      <c r="HUL66" s="359"/>
      <c r="HUM66" s="359"/>
      <c r="HUN66" s="359"/>
      <c r="HUO66" s="360"/>
      <c r="HUP66" s="359"/>
      <c r="HUQ66" s="359"/>
      <c r="HUR66" s="359"/>
      <c r="HUS66" s="359"/>
      <c r="HUT66" s="359"/>
      <c r="HUU66" s="359"/>
      <c r="HUV66" s="359"/>
      <c r="HUW66" s="359"/>
      <c r="HUX66" s="360"/>
      <c r="HUY66" s="359"/>
      <c r="HUZ66" s="359"/>
      <c r="HVA66" s="359"/>
      <c r="HVB66" s="359"/>
      <c r="HVC66" s="359"/>
      <c r="HVD66" s="359"/>
      <c r="HVE66" s="359"/>
      <c r="HVF66" s="359"/>
      <c r="HVG66" s="360"/>
      <c r="HVH66" s="359"/>
      <c r="HVI66" s="359"/>
      <c r="HVJ66" s="359"/>
      <c r="HVK66" s="359"/>
      <c r="HVL66" s="359"/>
      <c r="HVM66" s="359"/>
      <c r="HVN66" s="359"/>
      <c r="HVO66" s="359"/>
      <c r="HVP66" s="360"/>
      <c r="HVQ66" s="359"/>
      <c r="HVR66" s="359"/>
      <c r="HVS66" s="359"/>
      <c r="HVT66" s="359"/>
      <c r="HVU66" s="359"/>
      <c r="HVV66" s="359"/>
      <c r="HVW66" s="359"/>
      <c r="HVX66" s="359"/>
      <c r="HVY66" s="360"/>
      <c r="HVZ66" s="359"/>
      <c r="HWA66" s="359"/>
      <c r="HWB66" s="359"/>
      <c r="HWC66" s="359"/>
      <c r="HWD66" s="359"/>
      <c r="HWE66" s="359"/>
      <c r="HWF66" s="359"/>
      <c r="HWG66" s="359"/>
      <c r="HWH66" s="360"/>
      <c r="HWI66" s="359"/>
      <c r="HWJ66" s="359"/>
      <c r="HWK66" s="359"/>
      <c r="HWL66" s="359"/>
      <c r="HWM66" s="359"/>
      <c r="HWN66" s="359"/>
      <c r="HWO66" s="359"/>
      <c r="HWP66" s="359"/>
      <c r="HWQ66" s="360"/>
      <c r="HWR66" s="359"/>
      <c r="HWS66" s="359"/>
      <c r="HWT66" s="359"/>
      <c r="HWU66" s="359"/>
      <c r="HWV66" s="359"/>
      <c r="HWW66" s="359"/>
      <c r="HWX66" s="359"/>
      <c r="HWY66" s="359"/>
      <c r="HWZ66" s="360"/>
      <c r="HXA66" s="359"/>
      <c r="HXB66" s="359"/>
      <c r="HXC66" s="359"/>
      <c r="HXD66" s="359"/>
      <c r="HXE66" s="359"/>
      <c r="HXF66" s="359"/>
      <c r="HXG66" s="359"/>
      <c r="HXH66" s="359"/>
      <c r="HXI66" s="360"/>
      <c r="HXJ66" s="359"/>
      <c r="HXK66" s="359"/>
      <c r="HXL66" s="359"/>
      <c r="HXM66" s="359"/>
      <c r="HXN66" s="359"/>
      <c r="HXO66" s="359"/>
      <c r="HXP66" s="359"/>
      <c r="HXQ66" s="359"/>
      <c r="HXR66" s="360"/>
      <c r="HXS66" s="359"/>
      <c r="HXT66" s="359"/>
      <c r="HXU66" s="359"/>
      <c r="HXV66" s="359"/>
      <c r="HXW66" s="359"/>
      <c r="HXX66" s="359"/>
      <c r="HXY66" s="359"/>
      <c r="HXZ66" s="359"/>
      <c r="HYA66" s="360"/>
      <c r="HYB66" s="359"/>
      <c r="HYC66" s="359"/>
      <c r="HYD66" s="359"/>
      <c r="HYE66" s="359"/>
      <c r="HYF66" s="359"/>
      <c r="HYG66" s="359"/>
      <c r="HYH66" s="359"/>
      <c r="HYI66" s="359"/>
      <c r="HYJ66" s="360"/>
      <c r="HYK66" s="359"/>
      <c r="HYL66" s="359"/>
      <c r="HYM66" s="359"/>
      <c r="HYN66" s="359"/>
      <c r="HYO66" s="359"/>
      <c r="HYP66" s="359"/>
      <c r="HYQ66" s="359"/>
      <c r="HYR66" s="359"/>
      <c r="HYS66" s="360"/>
      <c r="HYT66" s="359"/>
      <c r="HYU66" s="359"/>
      <c r="HYV66" s="359"/>
      <c r="HYW66" s="359"/>
      <c r="HYX66" s="359"/>
      <c r="HYY66" s="359"/>
      <c r="HYZ66" s="359"/>
      <c r="HZA66" s="359"/>
      <c r="HZB66" s="360"/>
      <c r="HZC66" s="359"/>
      <c r="HZD66" s="359"/>
      <c r="HZE66" s="359"/>
      <c r="HZF66" s="359"/>
      <c r="HZG66" s="359"/>
      <c r="HZH66" s="359"/>
      <c r="HZI66" s="359"/>
      <c r="HZJ66" s="359"/>
      <c r="HZK66" s="360"/>
      <c r="HZL66" s="359"/>
      <c r="HZM66" s="359"/>
      <c r="HZN66" s="359"/>
      <c r="HZO66" s="359"/>
      <c r="HZP66" s="359"/>
      <c r="HZQ66" s="359"/>
      <c r="HZR66" s="359"/>
      <c r="HZS66" s="359"/>
      <c r="HZT66" s="360"/>
      <c r="HZU66" s="359"/>
      <c r="HZV66" s="359"/>
      <c r="HZW66" s="359"/>
      <c r="HZX66" s="359"/>
      <c r="HZY66" s="359"/>
      <c r="HZZ66" s="359"/>
      <c r="IAA66" s="359"/>
      <c r="IAB66" s="359"/>
      <c r="IAC66" s="360"/>
      <c r="IAD66" s="359"/>
      <c r="IAE66" s="359"/>
      <c r="IAF66" s="359"/>
      <c r="IAG66" s="359"/>
      <c r="IAH66" s="359"/>
      <c r="IAI66" s="359"/>
      <c r="IAJ66" s="359"/>
      <c r="IAK66" s="359"/>
      <c r="IAL66" s="360"/>
      <c r="IAM66" s="359"/>
      <c r="IAN66" s="359"/>
      <c r="IAO66" s="359"/>
      <c r="IAP66" s="359"/>
      <c r="IAQ66" s="359"/>
      <c r="IAR66" s="359"/>
      <c r="IAS66" s="359"/>
      <c r="IAT66" s="359"/>
      <c r="IAU66" s="360"/>
      <c r="IAV66" s="359"/>
      <c r="IAW66" s="359"/>
      <c r="IAX66" s="359"/>
      <c r="IAY66" s="359"/>
      <c r="IAZ66" s="359"/>
      <c r="IBA66" s="359"/>
      <c r="IBB66" s="359"/>
      <c r="IBC66" s="359"/>
      <c r="IBD66" s="360"/>
      <c r="IBE66" s="359"/>
      <c r="IBF66" s="359"/>
      <c r="IBG66" s="359"/>
      <c r="IBH66" s="359"/>
      <c r="IBI66" s="359"/>
      <c r="IBJ66" s="359"/>
      <c r="IBK66" s="359"/>
      <c r="IBL66" s="359"/>
      <c r="IBM66" s="360"/>
      <c r="IBN66" s="359"/>
      <c r="IBO66" s="359"/>
      <c r="IBP66" s="359"/>
      <c r="IBQ66" s="359"/>
      <c r="IBR66" s="359"/>
      <c r="IBS66" s="359"/>
      <c r="IBT66" s="359"/>
      <c r="IBU66" s="359"/>
      <c r="IBV66" s="360"/>
      <c r="IBW66" s="359"/>
      <c r="IBX66" s="359"/>
      <c r="IBY66" s="359"/>
      <c r="IBZ66" s="359"/>
      <c r="ICA66" s="359"/>
      <c r="ICB66" s="359"/>
      <c r="ICC66" s="359"/>
      <c r="ICD66" s="359"/>
      <c r="ICE66" s="360"/>
      <c r="ICF66" s="359"/>
      <c r="ICG66" s="359"/>
      <c r="ICH66" s="359"/>
      <c r="ICI66" s="359"/>
      <c r="ICJ66" s="359"/>
      <c r="ICK66" s="359"/>
      <c r="ICL66" s="359"/>
      <c r="ICM66" s="359"/>
      <c r="ICN66" s="360"/>
      <c r="ICO66" s="359"/>
      <c r="ICP66" s="359"/>
      <c r="ICQ66" s="359"/>
      <c r="ICR66" s="359"/>
      <c r="ICS66" s="359"/>
      <c r="ICT66" s="359"/>
      <c r="ICU66" s="359"/>
      <c r="ICV66" s="359"/>
      <c r="ICW66" s="360"/>
      <c r="ICX66" s="359"/>
      <c r="ICY66" s="359"/>
      <c r="ICZ66" s="359"/>
      <c r="IDA66" s="359"/>
      <c r="IDB66" s="359"/>
      <c r="IDC66" s="359"/>
      <c r="IDD66" s="359"/>
      <c r="IDE66" s="359"/>
      <c r="IDF66" s="360"/>
      <c r="IDG66" s="359"/>
      <c r="IDH66" s="359"/>
      <c r="IDI66" s="359"/>
      <c r="IDJ66" s="359"/>
      <c r="IDK66" s="359"/>
      <c r="IDL66" s="359"/>
      <c r="IDM66" s="359"/>
      <c r="IDN66" s="359"/>
      <c r="IDO66" s="360"/>
      <c r="IDP66" s="359"/>
      <c r="IDQ66" s="359"/>
      <c r="IDR66" s="359"/>
      <c r="IDS66" s="359"/>
      <c r="IDT66" s="359"/>
      <c r="IDU66" s="359"/>
      <c r="IDV66" s="359"/>
      <c r="IDW66" s="359"/>
      <c r="IDX66" s="360"/>
      <c r="IDY66" s="359"/>
      <c r="IDZ66" s="359"/>
      <c r="IEA66" s="359"/>
      <c r="IEB66" s="359"/>
      <c r="IEC66" s="359"/>
      <c r="IED66" s="359"/>
      <c r="IEE66" s="359"/>
      <c r="IEF66" s="359"/>
      <c r="IEG66" s="360"/>
      <c r="IEH66" s="359"/>
      <c r="IEI66" s="359"/>
      <c r="IEJ66" s="359"/>
      <c r="IEK66" s="359"/>
      <c r="IEL66" s="359"/>
      <c r="IEM66" s="359"/>
      <c r="IEN66" s="359"/>
      <c r="IEO66" s="359"/>
      <c r="IEP66" s="360"/>
      <c r="IEQ66" s="359"/>
      <c r="IER66" s="359"/>
      <c r="IES66" s="359"/>
      <c r="IET66" s="359"/>
      <c r="IEU66" s="359"/>
      <c r="IEV66" s="359"/>
      <c r="IEW66" s="359"/>
      <c r="IEX66" s="359"/>
      <c r="IEY66" s="360"/>
      <c r="IEZ66" s="359"/>
      <c r="IFA66" s="359"/>
      <c r="IFB66" s="359"/>
      <c r="IFC66" s="359"/>
      <c r="IFD66" s="359"/>
      <c r="IFE66" s="359"/>
      <c r="IFF66" s="359"/>
      <c r="IFG66" s="359"/>
      <c r="IFH66" s="360"/>
      <c r="IFI66" s="359"/>
      <c r="IFJ66" s="359"/>
      <c r="IFK66" s="359"/>
      <c r="IFL66" s="359"/>
      <c r="IFM66" s="359"/>
      <c r="IFN66" s="359"/>
      <c r="IFO66" s="359"/>
      <c r="IFP66" s="359"/>
      <c r="IFQ66" s="360"/>
      <c r="IFR66" s="359"/>
      <c r="IFS66" s="359"/>
      <c r="IFT66" s="359"/>
      <c r="IFU66" s="359"/>
      <c r="IFV66" s="359"/>
      <c r="IFW66" s="359"/>
      <c r="IFX66" s="359"/>
      <c r="IFY66" s="359"/>
      <c r="IFZ66" s="360"/>
      <c r="IGA66" s="359"/>
      <c r="IGB66" s="359"/>
      <c r="IGC66" s="359"/>
      <c r="IGD66" s="359"/>
      <c r="IGE66" s="359"/>
      <c r="IGF66" s="359"/>
      <c r="IGG66" s="359"/>
      <c r="IGH66" s="359"/>
      <c r="IGI66" s="360"/>
      <c r="IGJ66" s="359"/>
      <c r="IGK66" s="359"/>
      <c r="IGL66" s="359"/>
      <c r="IGM66" s="359"/>
      <c r="IGN66" s="359"/>
      <c r="IGO66" s="359"/>
      <c r="IGP66" s="359"/>
      <c r="IGQ66" s="359"/>
      <c r="IGR66" s="360"/>
      <c r="IGS66" s="359"/>
      <c r="IGT66" s="359"/>
      <c r="IGU66" s="359"/>
      <c r="IGV66" s="359"/>
      <c r="IGW66" s="359"/>
      <c r="IGX66" s="359"/>
      <c r="IGY66" s="359"/>
      <c r="IGZ66" s="359"/>
      <c r="IHA66" s="360"/>
      <c r="IHB66" s="359"/>
      <c r="IHC66" s="359"/>
      <c r="IHD66" s="359"/>
      <c r="IHE66" s="359"/>
      <c r="IHF66" s="359"/>
      <c r="IHG66" s="359"/>
      <c r="IHH66" s="359"/>
      <c r="IHI66" s="359"/>
      <c r="IHJ66" s="360"/>
      <c r="IHK66" s="359"/>
      <c r="IHL66" s="359"/>
      <c r="IHM66" s="359"/>
      <c r="IHN66" s="359"/>
      <c r="IHO66" s="359"/>
      <c r="IHP66" s="359"/>
      <c r="IHQ66" s="359"/>
      <c r="IHR66" s="359"/>
      <c r="IHS66" s="360"/>
      <c r="IHT66" s="359"/>
      <c r="IHU66" s="359"/>
      <c r="IHV66" s="359"/>
      <c r="IHW66" s="359"/>
      <c r="IHX66" s="359"/>
      <c r="IHY66" s="359"/>
      <c r="IHZ66" s="359"/>
      <c r="IIA66" s="359"/>
      <c r="IIB66" s="360"/>
      <c r="IIC66" s="359"/>
      <c r="IID66" s="359"/>
      <c r="IIE66" s="359"/>
      <c r="IIF66" s="359"/>
      <c r="IIG66" s="359"/>
      <c r="IIH66" s="359"/>
      <c r="III66" s="359"/>
      <c r="IIJ66" s="359"/>
      <c r="IIK66" s="360"/>
      <c r="IIL66" s="359"/>
      <c r="IIM66" s="359"/>
      <c r="IIN66" s="359"/>
      <c r="IIO66" s="359"/>
      <c r="IIP66" s="359"/>
      <c r="IIQ66" s="359"/>
      <c r="IIR66" s="359"/>
      <c r="IIS66" s="359"/>
      <c r="IIT66" s="360"/>
      <c r="IIU66" s="359"/>
      <c r="IIV66" s="359"/>
      <c r="IIW66" s="359"/>
      <c r="IIX66" s="359"/>
      <c r="IIY66" s="359"/>
      <c r="IIZ66" s="359"/>
      <c r="IJA66" s="359"/>
      <c r="IJB66" s="359"/>
      <c r="IJC66" s="360"/>
      <c r="IJD66" s="359"/>
      <c r="IJE66" s="359"/>
      <c r="IJF66" s="359"/>
      <c r="IJG66" s="359"/>
      <c r="IJH66" s="359"/>
      <c r="IJI66" s="359"/>
      <c r="IJJ66" s="359"/>
      <c r="IJK66" s="359"/>
      <c r="IJL66" s="360"/>
      <c r="IJM66" s="359"/>
      <c r="IJN66" s="359"/>
      <c r="IJO66" s="359"/>
      <c r="IJP66" s="359"/>
      <c r="IJQ66" s="359"/>
      <c r="IJR66" s="359"/>
      <c r="IJS66" s="359"/>
      <c r="IJT66" s="359"/>
      <c r="IJU66" s="360"/>
      <c r="IJV66" s="359"/>
      <c r="IJW66" s="359"/>
      <c r="IJX66" s="359"/>
      <c r="IJY66" s="359"/>
      <c r="IJZ66" s="359"/>
      <c r="IKA66" s="359"/>
      <c r="IKB66" s="359"/>
      <c r="IKC66" s="359"/>
      <c r="IKD66" s="360"/>
      <c r="IKE66" s="359"/>
      <c r="IKF66" s="359"/>
      <c r="IKG66" s="359"/>
      <c r="IKH66" s="359"/>
      <c r="IKI66" s="359"/>
      <c r="IKJ66" s="359"/>
      <c r="IKK66" s="359"/>
      <c r="IKL66" s="359"/>
      <c r="IKM66" s="360"/>
      <c r="IKN66" s="359"/>
      <c r="IKO66" s="359"/>
      <c r="IKP66" s="359"/>
      <c r="IKQ66" s="359"/>
      <c r="IKR66" s="359"/>
      <c r="IKS66" s="359"/>
      <c r="IKT66" s="359"/>
      <c r="IKU66" s="359"/>
      <c r="IKV66" s="360"/>
      <c r="IKW66" s="359"/>
      <c r="IKX66" s="359"/>
      <c r="IKY66" s="359"/>
      <c r="IKZ66" s="359"/>
      <c r="ILA66" s="359"/>
      <c r="ILB66" s="359"/>
      <c r="ILC66" s="359"/>
      <c r="ILD66" s="359"/>
      <c r="ILE66" s="360"/>
      <c r="ILF66" s="359"/>
      <c r="ILG66" s="359"/>
      <c r="ILH66" s="359"/>
      <c r="ILI66" s="359"/>
      <c r="ILJ66" s="359"/>
      <c r="ILK66" s="359"/>
      <c r="ILL66" s="359"/>
      <c r="ILM66" s="359"/>
      <c r="ILN66" s="360"/>
      <c r="ILO66" s="359"/>
      <c r="ILP66" s="359"/>
      <c r="ILQ66" s="359"/>
      <c r="ILR66" s="359"/>
      <c r="ILS66" s="359"/>
      <c r="ILT66" s="359"/>
      <c r="ILU66" s="359"/>
      <c r="ILV66" s="359"/>
      <c r="ILW66" s="360"/>
      <c r="ILX66" s="359"/>
      <c r="ILY66" s="359"/>
      <c r="ILZ66" s="359"/>
      <c r="IMA66" s="359"/>
      <c r="IMB66" s="359"/>
      <c r="IMC66" s="359"/>
      <c r="IMD66" s="359"/>
      <c r="IME66" s="359"/>
      <c r="IMF66" s="360"/>
      <c r="IMG66" s="359"/>
      <c r="IMH66" s="359"/>
      <c r="IMI66" s="359"/>
      <c r="IMJ66" s="359"/>
      <c r="IMK66" s="359"/>
      <c r="IML66" s="359"/>
      <c r="IMM66" s="359"/>
      <c r="IMN66" s="359"/>
      <c r="IMO66" s="360"/>
      <c r="IMP66" s="359"/>
      <c r="IMQ66" s="359"/>
      <c r="IMR66" s="359"/>
      <c r="IMS66" s="359"/>
      <c r="IMT66" s="359"/>
      <c r="IMU66" s="359"/>
      <c r="IMV66" s="359"/>
      <c r="IMW66" s="359"/>
      <c r="IMX66" s="360"/>
      <c r="IMY66" s="359"/>
      <c r="IMZ66" s="359"/>
      <c r="INA66" s="359"/>
      <c r="INB66" s="359"/>
      <c r="INC66" s="359"/>
      <c r="IND66" s="359"/>
      <c r="INE66" s="359"/>
      <c r="INF66" s="359"/>
      <c r="ING66" s="360"/>
      <c r="INH66" s="359"/>
      <c r="INI66" s="359"/>
      <c r="INJ66" s="359"/>
      <c r="INK66" s="359"/>
      <c r="INL66" s="359"/>
      <c r="INM66" s="359"/>
      <c r="INN66" s="359"/>
      <c r="INO66" s="359"/>
      <c r="INP66" s="360"/>
      <c r="INQ66" s="359"/>
      <c r="INR66" s="359"/>
      <c r="INS66" s="359"/>
      <c r="INT66" s="359"/>
      <c r="INU66" s="359"/>
      <c r="INV66" s="359"/>
      <c r="INW66" s="359"/>
      <c r="INX66" s="359"/>
      <c r="INY66" s="360"/>
      <c r="INZ66" s="359"/>
      <c r="IOA66" s="359"/>
      <c r="IOB66" s="359"/>
      <c r="IOC66" s="359"/>
      <c r="IOD66" s="359"/>
      <c r="IOE66" s="359"/>
      <c r="IOF66" s="359"/>
      <c r="IOG66" s="359"/>
      <c r="IOH66" s="360"/>
      <c r="IOI66" s="359"/>
      <c r="IOJ66" s="359"/>
      <c r="IOK66" s="359"/>
      <c r="IOL66" s="359"/>
      <c r="IOM66" s="359"/>
      <c r="ION66" s="359"/>
      <c r="IOO66" s="359"/>
      <c r="IOP66" s="359"/>
      <c r="IOQ66" s="360"/>
      <c r="IOR66" s="359"/>
      <c r="IOS66" s="359"/>
      <c r="IOT66" s="359"/>
      <c r="IOU66" s="359"/>
      <c r="IOV66" s="359"/>
      <c r="IOW66" s="359"/>
      <c r="IOX66" s="359"/>
      <c r="IOY66" s="359"/>
      <c r="IOZ66" s="360"/>
      <c r="IPA66" s="359"/>
      <c r="IPB66" s="359"/>
      <c r="IPC66" s="359"/>
      <c r="IPD66" s="359"/>
      <c r="IPE66" s="359"/>
      <c r="IPF66" s="359"/>
      <c r="IPG66" s="359"/>
      <c r="IPH66" s="359"/>
      <c r="IPI66" s="360"/>
      <c r="IPJ66" s="359"/>
      <c r="IPK66" s="359"/>
      <c r="IPL66" s="359"/>
      <c r="IPM66" s="359"/>
      <c r="IPN66" s="359"/>
      <c r="IPO66" s="359"/>
      <c r="IPP66" s="359"/>
      <c r="IPQ66" s="359"/>
      <c r="IPR66" s="360"/>
      <c r="IPS66" s="359"/>
      <c r="IPT66" s="359"/>
      <c r="IPU66" s="359"/>
      <c r="IPV66" s="359"/>
      <c r="IPW66" s="359"/>
      <c r="IPX66" s="359"/>
      <c r="IPY66" s="359"/>
      <c r="IPZ66" s="359"/>
      <c r="IQA66" s="360"/>
      <c r="IQB66" s="359"/>
      <c r="IQC66" s="359"/>
      <c r="IQD66" s="359"/>
      <c r="IQE66" s="359"/>
      <c r="IQF66" s="359"/>
      <c r="IQG66" s="359"/>
      <c r="IQH66" s="359"/>
      <c r="IQI66" s="359"/>
      <c r="IQJ66" s="360"/>
      <c r="IQK66" s="359"/>
      <c r="IQL66" s="359"/>
      <c r="IQM66" s="359"/>
      <c r="IQN66" s="359"/>
      <c r="IQO66" s="359"/>
      <c r="IQP66" s="359"/>
      <c r="IQQ66" s="359"/>
      <c r="IQR66" s="359"/>
      <c r="IQS66" s="360"/>
      <c r="IQT66" s="359"/>
      <c r="IQU66" s="359"/>
      <c r="IQV66" s="359"/>
      <c r="IQW66" s="359"/>
      <c r="IQX66" s="359"/>
      <c r="IQY66" s="359"/>
      <c r="IQZ66" s="359"/>
      <c r="IRA66" s="359"/>
      <c r="IRB66" s="360"/>
      <c r="IRC66" s="359"/>
      <c r="IRD66" s="359"/>
      <c r="IRE66" s="359"/>
      <c r="IRF66" s="359"/>
      <c r="IRG66" s="359"/>
      <c r="IRH66" s="359"/>
      <c r="IRI66" s="359"/>
      <c r="IRJ66" s="359"/>
      <c r="IRK66" s="360"/>
      <c r="IRL66" s="359"/>
      <c r="IRM66" s="359"/>
      <c r="IRN66" s="359"/>
      <c r="IRO66" s="359"/>
      <c r="IRP66" s="359"/>
      <c r="IRQ66" s="359"/>
      <c r="IRR66" s="359"/>
      <c r="IRS66" s="359"/>
      <c r="IRT66" s="360"/>
      <c r="IRU66" s="359"/>
      <c r="IRV66" s="359"/>
      <c r="IRW66" s="359"/>
      <c r="IRX66" s="359"/>
      <c r="IRY66" s="359"/>
      <c r="IRZ66" s="359"/>
      <c r="ISA66" s="359"/>
      <c r="ISB66" s="359"/>
      <c r="ISC66" s="360"/>
      <c r="ISD66" s="359"/>
      <c r="ISE66" s="359"/>
      <c r="ISF66" s="359"/>
      <c r="ISG66" s="359"/>
      <c r="ISH66" s="359"/>
      <c r="ISI66" s="359"/>
      <c r="ISJ66" s="359"/>
      <c r="ISK66" s="359"/>
      <c r="ISL66" s="360"/>
      <c r="ISM66" s="359"/>
      <c r="ISN66" s="359"/>
      <c r="ISO66" s="359"/>
      <c r="ISP66" s="359"/>
      <c r="ISQ66" s="359"/>
      <c r="ISR66" s="359"/>
      <c r="ISS66" s="359"/>
      <c r="IST66" s="359"/>
      <c r="ISU66" s="360"/>
      <c r="ISV66" s="359"/>
      <c r="ISW66" s="359"/>
      <c r="ISX66" s="359"/>
      <c r="ISY66" s="359"/>
      <c r="ISZ66" s="359"/>
      <c r="ITA66" s="359"/>
      <c r="ITB66" s="359"/>
      <c r="ITC66" s="359"/>
      <c r="ITD66" s="360"/>
      <c r="ITE66" s="359"/>
      <c r="ITF66" s="359"/>
      <c r="ITG66" s="359"/>
      <c r="ITH66" s="359"/>
      <c r="ITI66" s="359"/>
      <c r="ITJ66" s="359"/>
      <c r="ITK66" s="359"/>
      <c r="ITL66" s="359"/>
      <c r="ITM66" s="360"/>
      <c r="ITN66" s="359"/>
      <c r="ITO66" s="359"/>
      <c r="ITP66" s="359"/>
      <c r="ITQ66" s="359"/>
      <c r="ITR66" s="359"/>
      <c r="ITS66" s="359"/>
      <c r="ITT66" s="359"/>
      <c r="ITU66" s="359"/>
      <c r="ITV66" s="360"/>
      <c r="ITW66" s="359"/>
      <c r="ITX66" s="359"/>
      <c r="ITY66" s="359"/>
      <c r="ITZ66" s="359"/>
      <c r="IUA66" s="359"/>
      <c r="IUB66" s="359"/>
      <c r="IUC66" s="359"/>
      <c r="IUD66" s="359"/>
      <c r="IUE66" s="360"/>
      <c r="IUF66" s="359"/>
      <c r="IUG66" s="359"/>
      <c r="IUH66" s="359"/>
      <c r="IUI66" s="359"/>
      <c r="IUJ66" s="359"/>
      <c r="IUK66" s="359"/>
      <c r="IUL66" s="359"/>
      <c r="IUM66" s="359"/>
      <c r="IUN66" s="360"/>
      <c r="IUO66" s="359"/>
      <c r="IUP66" s="359"/>
      <c r="IUQ66" s="359"/>
      <c r="IUR66" s="359"/>
      <c r="IUS66" s="359"/>
      <c r="IUT66" s="359"/>
      <c r="IUU66" s="359"/>
      <c r="IUV66" s="359"/>
      <c r="IUW66" s="360"/>
      <c r="IUX66" s="359"/>
      <c r="IUY66" s="359"/>
      <c r="IUZ66" s="359"/>
      <c r="IVA66" s="359"/>
      <c r="IVB66" s="359"/>
      <c r="IVC66" s="359"/>
      <c r="IVD66" s="359"/>
      <c r="IVE66" s="359"/>
      <c r="IVF66" s="360"/>
      <c r="IVG66" s="359"/>
      <c r="IVH66" s="359"/>
      <c r="IVI66" s="359"/>
      <c r="IVJ66" s="359"/>
      <c r="IVK66" s="359"/>
      <c r="IVL66" s="359"/>
      <c r="IVM66" s="359"/>
      <c r="IVN66" s="359"/>
      <c r="IVO66" s="360"/>
      <c r="IVP66" s="359"/>
      <c r="IVQ66" s="359"/>
      <c r="IVR66" s="359"/>
      <c r="IVS66" s="359"/>
      <c r="IVT66" s="359"/>
      <c r="IVU66" s="359"/>
      <c r="IVV66" s="359"/>
      <c r="IVW66" s="359"/>
      <c r="IVX66" s="360"/>
      <c r="IVY66" s="359"/>
      <c r="IVZ66" s="359"/>
      <c r="IWA66" s="359"/>
      <c r="IWB66" s="359"/>
      <c r="IWC66" s="359"/>
      <c r="IWD66" s="359"/>
      <c r="IWE66" s="359"/>
      <c r="IWF66" s="359"/>
      <c r="IWG66" s="360"/>
      <c r="IWH66" s="359"/>
      <c r="IWI66" s="359"/>
      <c r="IWJ66" s="359"/>
      <c r="IWK66" s="359"/>
      <c r="IWL66" s="359"/>
      <c r="IWM66" s="359"/>
      <c r="IWN66" s="359"/>
      <c r="IWO66" s="359"/>
      <c r="IWP66" s="360"/>
      <c r="IWQ66" s="359"/>
      <c r="IWR66" s="359"/>
      <c r="IWS66" s="359"/>
      <c r="IWT66" s="359"/>
      <c r="IWU66" s="359"/>
      <c r="IWV66" s="359"/>
      <c r="IWW66" s="359"/>
      <c r="IWX66" s="359"/>
      <c r="IWY66" s="360"/>
      <c r="IWZ66" s="359"/>
      <c r="IXA66" s="359"/>
      <c r="IXB66" s="359"/>
      <c r="IXC66" s="359"/>
      <c r="IXD66" s="359"/>
      <c r="IXE66" s="359"/>
      <c r="IXF66" s="359"/>
      <c r="IXG66" s="359"/>
      <c r="IXH66" s="360"/>
      <c r="IXI66" s="359"/>
      <c r="IXJ66" s="359"/>
      <c r="IXK66" s="359"/>
      <c r="IXL66" s="359"/>
      <c r="IXM66" s="359"/>
      <c r="IXN66" s="359"/>
      <c r="IXO66" s="359"/>
      <c r="IXP66" s="359"/>
      <c r="IXQ66" s="360"/>
      <c r="IXR66" s="359"/>
      <c r="IXS66" s="359"/>
      <c r="IXT66" s="359"/>
      <c r="IXU66" s="359"/>
      <c r="IXV66" s="359"/>
      <c r="IXW66" s="359"/>
      <c r="IXX66" s="359"/>
      <c r="IXY66" s="359"/>
      <c r="IXZ66" s="360"/>
      <c r="IYA66" s="359"/>
      <c r="IYB66" s="359"/>
      <c r="IYC66" s="359"/>
      <c r="IYD66" s="359"/>
      <c r="IYE66" s="359"/>
      <c r="IYF66" s="359"/>
      <c r="IYG66" s="359"/>
      <c r="IYH66" s="359"/>
      <c r="IYI66" s="360"/>
      <c r="IYJ66" s="359"/>
      <c r="IYK66" s="359"/>
      <c r="IYL66" s="359"/>
      <c r="IYM66" s="359"/>
      <c r="IYN66" s="359"/>
      <c r="IYO66" s="359"/>
      <c r="IYP66" s="359"/>
      <c r="IYQ66" s="359"/>
      <c r="IYR66" s="360"/>
      <c r="IYS66" s="359"/>
      <c r="IYT66" s="359"/>
      <c r="IYU66" s="359"/>
      <c r="IYV66" s="359"/>
      <c r="IYW66" s="359"/>
      <c r="IYX66" s="359"/>
      <c r="IYY66" s="359"/>
      <c r="IYZ66" s="359"/>
      <c r="IZA66" s="360"/>
      <c r="IZB66" s="359"/>
      <c r="IZC66" s="359"/>
      <c r="IZD66" s="359"/>
      <c r="IZE66" s="359"/>
      <c r="IZF66" s="359"/>
      <c r="IZG66" s="359"/>
      <c r="IZH66" s="359"/>
      <c r="IZI66" s="359"/>
      <c r="IZJ66" s="360"/>
      <c r="IZK66" s="359"/>
      <c r="IZL66" s="359"/>
      <c r="IZM66" s="359"/>
      <c r="IZN66" s="359"/>
      <c r="IZO66" s="359"/>
      <c r="IZP66" s="359"/>
      <c r="IZQ66" s="359"/>
      <c r="IZR66" s="359"/>
      <c r="IZS66" s="360"/>
      <c r="IZT66" s="359"/>
      <c r="IZU66" s="359"/>
      <c r="IZV66" s="359"/>
      <c r="IZW66" s="359"/>
      <c r="IZX66" s="359"/>
      <c r="IZY66" s="359"/>
      <c r="IZZ66" s="359"/>
      <c r="JAA66" s="359"/>
      <c r="JAB66" s="360"/>
      <c r="JAC66" s="359"/>
      <c r="JAD66" s="359"/>
      <c r="JAE66" s="359"/>
      <c r="JAF66" s="359"/>
      <c r="JAG66" s="359"/>
      <c r="JAH66" s="359"/>
      <c r="JAI66" s="359"/>
      <c r="JAJ66" s="359"/>
      <c r="JAK66" s="360"/>
      <c r="JAL66" s="359"/>
      <c r="JAM66" s="359"/>
      <c r="JAN66" s="359"/>
      <c r="JAO66" s="359"/>
      <c r="JAP66" s="359"/>
      <c r="JAQ66" s="359"/>
      <c r="JAR66" s="359"/>
      <c r="JAS66" s="359"/>
      <c r="JAT66" s="360"/>
      <c r="JAU66" s="359"/>
      <c r="JAV66" s="359"/>
      <c r="JAW66" s="359"/>
      <c r="JAX66" s="359"/>
      <c r="JAY66" s="359"/>
      <c r="JAZ66" s="359"/>
      <c r="JBA66" s="359"/>
      <c r="JBB66" s="359"/>
      <c r="JBC66" s="360"/>
      <c r="JBD66" s="359"/>
      <c r="JBE66" s="359"/>
      <c r="JBF66" s="359"/>
      <c r="JBG66" s="359"/>
      <c r="JBH66" s="359"/>
      <c r="JBI66" s="359"/>
      <c r="JBJ66" s="359"/>
      <c r="JBK66" s="359"/>
      <c r="JBL66" s="360"/>
      <c r="JBM66" s="359"/>
      <c r="JBN66" s="359"/>
      <c r="JBO66" s="359"/>
      <c r="JBP66" s="359"/>
      <c r="JBQ66" s="359"/>
      <c r="JBR66" s="359"/>
      <c r="JBS66" s="359"/>
      <c r="JBT66" s="359"/>
      <c r="JBU66" s="360"/>
      <c r="JBV66" s="359"/>
      <c r="JBW66" s="359"/>
      <c r="JBX66" s="359"/>
      <c r="JBY66" s="359"/>
      <c r="JBZ66" s="359"/>
      <c r="JCA66" s="359"/>
      <c r="JCB66" s="359"/>
      <c r="JCC66" s="359"/>
      <c r="JCD66" s="360"/>
      <c r="JCE66" s="359"/>
      <c r="JCF66" s="359"/>
      <c r="JCG66" s="359"/>
      <c r="JCH66" s="359"/>
      <c r="JCI66" s="359"/>
      <c r="JCJ66" s="359"/>
      <c r="JCK66" s="359"/>
      <c r="JCL66" s="359"/>
      <c r="JCM66" s="360"/>
      <c r="JCN66" s="359"/>
      <c r="JCO66" s="359"/>
      <c r="JCP66" s="359"/>
      <c r="JCQ66" s="359"/>
      <c r="JCR66" s="359"/>
      <c r="JCS66" s="359"/>
      <c r="JCT66" s="359"/>
      <c r="JCU66" s="359"/>
      <c r="JCV66" s="360"/>
      <c r="JCW66" s="359"/>
      <c r="JCX66" s="359"/>
      <c r="JCY66" s="359"/>
      <c r="JCZ66" s="359"/>
      <c r="JDA66" s="359"/>
      <c r="JDB66" s="359"/>
      <c r="JDC66" s="359"/>
      <c r="JDD66" s="359"/>
      <c r="JDE66" s="360"/>
      <c r="JDF66" s="359"/>
      <c r="JDG66" s="359"/>
      <c r="JDH66" s="359"/>
      <c r="JDI66" s="359"/>
      <c r="JDJ66" s="359"/>
      <c r="JDK66" s="359"/>
      <c r="JDL66" s="359"/>
      <c r="JDM66" s="359"/>
      <c r="JDN66" s="360"/>
      <c r="JDO66" s="359"/>
      <c r="JDP66" s="359"/>
      <c r="JDQ66" s="359"/>
      <c r="JDR66" s="359"/>
      <c r="JDS66" s="359"/>
      <c r="JDT66" s="359"/>
      <c r="JDU66" s="359"/>
      <c r="JDV66" s="359"/>
      <c r="JDW66" s="360"/>
      <c r="JDX66" s="359"/>
      <c r="JDY66" s="359"/>
      <c r="JDZ66" s="359"/>
      <c r="JEA66" s="359"/>
      <c r="JEB66" s="359"/>
      <c r="JEC66" s="359"/>
      <c r="JED66" s="359"/>
      <c r="JEE66" s="359"/>
      <c r="JEF66" s="360"/>
      <c r="JEG66" s="359"/>
      <c r="JEH66" s="359"/>
      <c r="JEI66" s="359"/>
      <c r="JEJ66" s="359"/>
      <c r="JEK66" s="359"/>
      <c r="JEL66" s="359"/>
      <c r="JEM66" s="359"/>
      <c r="JEN66" s="359"/>
      <c r="JEO66" s="360"/>
      <c r="JEP66" s="359"/>
      <c r="JEQ66" s="359"/>
      <c r="JER66" s="359"/>
      <c r="JES66" s="359"/>
      <c r="JET66" s="359"/>
      <c r="JEU66" s="359"/>
      <c r="JEV66" s="359"/>
      <c r="JEW66" s="359"/>
      <c r="JEX66" s="360"/>
      <c r="JEY66" s="359"/>
      <c r="JEZ66" s="359"/>
      <c r="JFA66" s="359"/>
      <c r="JFB66" s="359"/>
      <c r="JFC66" s="359"/>
      <c r="JFD66" s="359"/>
      <c r="JFE66" s="359"/>
      <c r="JFF66" s="359"/>
      <c r="JFG66" s="360"/>
      <c r="JFH66" s="359"/>
      <c r="JFI66" s="359"/>
      <c r="JFJ66" s="359"/>
      <c r="JFK66" s="359"/>
      <c r="JFL66" s="359"/>
      <c r="JFM66" s="359"/>
      <c r="JFN66" s="359"/>
      <c r="JFO66" s="359"/>
      <c r="JFP66" s="360"/>
      <c r="JFQ66" s="359"/>
      <c r="JFR66" s="359"/>
      <c r="JFS66" s="359"/>
      <c r="JFT66" s="359"/>
      <c r="JFU66" s="359"/>
      <c r="JFV66" s="359"/>
      <c r="JFW66" s="359"/>
      <c r="JFX66" s="359"/>
      <c r="JFY66" s="360"/>
      <c r="JFZ66" s="359"/>
      <c r="JGA66" s="359"/>
      <c r="JGB66" s="359"/>
      <c r="JGC66" s="359"/>
      <c r="JGD66" s="359"/>
      <c r="JGE66" s="359"/>
      <c r="JGF66" s="359"/>
      <c r="JGG66" s="359"/>
      <c r="JGH66" s="360"/>
      <c r="JGI66" s="359"/>
      <c r="JGJ66" s="359"/>
      <c r="JGK66" s="359"/>
      <c r="JGL66" s="359"/>
      <c r="JGM66" s="359"/>
      <c r="JGN66" s="359"/>
      <c r="JGO66" s="359"/>
      <c r="JGP66" s="359"/>
      <c r="JGQ66" s="360"/>
      <c r="JGR66" s="359"/>
      <c r="JGS66" s="359"/>
      <c r="JGT66" s="359"/>
      <c r="JGU66" s="359"/>
      <c r="JGV66" s="359"/>
      <c r="JGW66" s="359"/>
      <c r="JGX66" s="359"/>
      <c r="JGY66" s="359"/>
      <c r="JGZ66" s="360"/>
      <c r="JHA66" s="359"/>
      <c r="JHB66" s="359"/>
      <c r="JHC66" s="359"/>
      <c r="JHD66" s="359"/>
      <c r="JHE66" s="359"/>
      <c r="JHF66" s="359"/>
      <c r="JHG66" s="359"/>
      <c r="JHH66" s="359"/>
      <c r="JHI66" s="360"/>
      <c r="JHJ66" s="359"/>
      <c r="JHK66" s="359"/>
      <c r="JHL66" s="359"/>
      <c r="JHM66" s="359"/>
      <c r="JHN66" s="359"/>
      <c r="JHO66" s="359"/>
      <c r="JHP66" s="359"/>
      <c r="JHQ66" s="359"/>
      <c r="JHR66" s="360"/>
      <c r="JHS66" s="359"/>
      <c r="JHT66" s="359"/>
      <c r="JHU66" s="359"/>
      <c r="JHV66" s="359"/>
      <c r="JHW66" s="359"/>
      <c r="JHX66" s="359"/>
      <c r="JHY66" s="359"/>
      <c r="JHZ66" s="359"/>
      <c r="JIA66" s="360"/>
      <c r="JIB66" s="359"/>
      <c r="JIC66" s="359"/>
      <c r="JID66" s="359"/>
      <c r="JIE66" s="359"/>
      <c r="JIF66" s="359"/>
      <c r="JIG66" s="359"/>
      <c r="JIH66" s="359"/>
      <c r="JII66" s="359"/>
      <c r="JIJ66" s="360"/>
      <c r="JIK66" s="359"/>
      <c r="JIL66" s="359"/>
      <c r="JIM66" s="359"/>
      <c r="JIN66" s="359"/>
      <c r="JIO66" s="359"/>
      <c r="JIP66" s="359"/>
      <c r="JIQ66" s="359"/>
      <c r="JIR66" s="359"/>
      <c r="JIS66" s="360"/>
      <c r="JIT66" s="359"/>
      <c r="JIU66" s="359"/>
      <c r="JIV66" s="359"/>
      <c r="JIW66" s="359"/>
      <c r="JIX66" s="359"/>
      <c r="JIY66" s="359"/>
      <c r="JIZ66" s="359"/>
      <c r="JJA66" s="359"/>
      <c r="JJB66" s="360"/>
      <c r="JJC66" s="359"/>
      <c r="JJD66" s="359"/>
      <c r="JJE66" s="359"/>
      <c r="JJF66" s="359"/>
      <c r="JJG66" s="359"/>
      <c r="JJH66" s="359"/>
      <c r="JJI66" s="359"/>
      <c r="JJJ66" s="359"/>
      <c r="JJK66" s="360"/>
      <c r="JJL66" s="359"/>
      <c r="JJM66" s="359"/>
      <c r="JJN66" s="359"/>
      <c r="JJO66" s="359"/>
      <c r="JJP66" s="359"/>
      <c r="JJQ66" s="359"/>
      <c r="JJR66" s="359"/>
      <c r="JJS66" s="359"/>
      <c r="JJT66" s="360"/>
      <c r="JJU66" s="359"/>
      <c r="JJV66" s="359"/>
      <c r="JJW66" s="359"/>
      <c r="JJX66" s="359"/>
      <c r="JJY66" s="359"/>
      <c r="JJZ66" s="359"/>
      <c r="JKA66" s="359"/>
      <c r="JKB66" s="359"/>
      <c r="JKC66" s="360"/>
      <c r="JKD66" s="359"/>
      <c r="JKE66" s="359"/>
      <c r="JKF66" s="359"/>
      <c r="JKG66" s="359"/>
      <c r="JKH66" s="359"/>
      <c r="JKI66" s="359"/>
      <c r="JKJ66" s="359"/>
      <c r="JKK66" s="359"/>
      <c r="JKL66" s="360"/>
      <c r="JKM66" s="359"/>
      <c r="JKN66" s="359"/>
      <c r="JKO66" s="359"/>
      <c r="JKP66" s="359"/>
      <c r="JKQ66" s="359"/>
      <c r="JKR66" s="359"/>
      <c r="JKS66" s="359"/>
      <c r="JKT66" s="359"/>
      <c r="JKU66" s="360"/>
      <c r="JKV66" s="359"/>
      <c r="JKW66" s="359"/>
      <c r="JKX66" s="359"/>
      <c r="JKY66" s="359"/>
      <c r="JKZ66" s="359"/>
      <c r="JLA66" s="359"/>
      <c r="JLB66" s="359"/>
      <c r="JLC66" s="359"/>
      <c r="JLD66" s="360"/>
      <c r="JLE66" s="359"/>
      <c r="JLF66" s="359"/>
      <c r="JLG66" s="359"/>
      <c r="JLH66" s="359"/>
      <c r="JLI66" s="359"/>
      <c r="JLJ66" s="359"/>
      <c r="JLK66" s="359"/>
      <c r="JLL66" s="359"/>
      <c r="JLM66" s="360"/>
      <c r="JLN66" s="359"/>
      <c r="JLO66" s="359"/>
      <c r="JLP66" s="359"/>
      <c r="JLQ66" s="359"/>
      <c r="JLR66" s="359"/>
      <c r="JLS66" s="359"/>
      <c r="JLT66" s="359"/>
      <c r="JLU66" s="359"/>
      <c r="JLV66" s="360"/>
      <c r="JLW66" s="359"/>
      <c r="JLX66" s="359"/>
      <c r="JLY66" s="359"/>
      <c r="JLZ66" s="359"/>
      <c r="JMA66" s="359"/>
      <c r="JMB66" s="359"/>
      <c r="JMC66" s="359"/>
      <c r="JMD66" s="359"/>
      <c r="JME66" s="360"/>
      <c r="JMF66" s="359"/>
      <c r="JMG66" s="359"/>
      <c r="JMH66" s="359"/>
      <c r="JMI66" s="359"/>
      <c r="JMJ66" s="359"/>
      <c r="JMK66" s="359"/>
      <c r="JML66" s="359"/>
      <c r="JMM66" s="359"/>
      <c r="JMN66" s="360"/>
      <c r="JMO66" s="359"/>
      <c r="JMP66" s="359"/>
      <c r="JMQ66" s="359"/>
      <c r="JMR66" s="359"/>
      <c r="JMS66" s="359"/>
      <c r="JMT66" s="359"/>
      <c r="JMU66" s="359"/>
      <c r="JMV66" s="359"/>
      <c r="JMW66" s="360"/>
      <c r="JMX66" s="359"/>
      <c r="JMY66" s="359"/>
      <c r="JMZ66" s="359"/>
      <c r="JNA66" s="359"/>
      <c r="JNB66" s="359"/>
      <c r="JNC66" s="359"/>
      <c r="JND66" s="359"/>
      <c r="JNE66" s="359"/>
      <c r="JNF66" s="360"/>
      <c r="JNG66" s="359"/>
      <c r="JNH66" s="359"/>
      <c r="JNI66" s="359"/>
      <c r="JNJ66" s="359"/>
      <c r="JNK66" s="359"/>
      <c r="JNL66" s="359"/>
      <c r="JNM66" s="359"/>
      <c r="JNN66" s="359"/>
      <c r="JNO66" s="360"/>
      <c r="JNP66" s="359"/>
      <c r="JNQ66" s="359"/>
      <c r="JNR66" s="359"/>
      <c r="JNS66" s="359"/>
      <c r="JNT66" s="359"/>
      <c r="JNU66" s="359"/>
      <c r="JNV66" s="359"/>
      <c r="JNW66" s="359"/>
      <c r="JNX66" s="360"/>
      <c r="JNY66" s="359"/>
      <c r="JNZ66" s="359"/>
      <c r="JOA66" s="359"/>
      <c r="JOB66" s="359"/>
      <c r="JOC66" s="359"/>
      <c r="JOD66" s="359"/>
      <c r="JOE66" s="359"/>
      <c r="JOF66" s="359"/>
      <c r="JOG66" s="360"/>
      <c r="JOH66" s="359"/>
      <c r="JOI66" s="359"/>
      <c r="JOJ66" s="359"/>
      <c r="JOK66" s="359"/>
      <c r="JOL66" s="359"/>
      <c r="JOM66" s="359"/>
      <c r="JON66" s="359"/>
      <c r="JOO66" s="359"/>
      <c r="JOP66" s="360"/>
      <c r="JOQ66" s="359"/>
      <c r="JOR66" s="359"/>
      <c r="JOS66" s="359"/>
      <c r="JOT66" s="359"/>
      <c r="JOU66" s="359"/>
      <c r="JOV66" s="359"/>
      <c r="JOW66" s="359"/>
      <c r="JOX66" s="359"/>
      <c r="JOY66" s="360"/>
      <c r="JOZ66" s="359"/>
      <c r="JPA66" s="359"/>
      <c r="JPB66" s="359"/>
      <c r="JPC66" s="359"/>
      <c r="JPD66" s="359"/>
      <c r="JPE66" s="359"/>
      <c r="JPF66" s="359"/>
      <c r="JPG66" s="359"/>
      <c r="JPH66" s="360"/>
      <c r="JPI66" s="359"/>
      <c r="JPJ66" s="359"/>
      <c r="JPK66" s="359"/>
      <c r="JPL66" s="359"/>
      <c r="JPM66" s="359"/>
      <c r="JPN66" s="359"/>
      <c r="JPO66" s="359"/>
      <c r="JPP66" s="359"/>
      <c r="JPQ66" s="360"/>
      <c r="JPR66" s="359"/>
      <c r="JPS66" s="359"/>
      <c r="JPT66" s="359"/>
      <c r="JPU66" s="359"/>
      <c r="JPV66" s="359"/>
      <c r="JPW66" s="359"/>
      <c r="JPX66" s="359"/>
      <c r="JPY66" s="359"/>
      <c r="JPZ66" s="360"/>
      <c r="JQA66" s="359"/>
      <c r="JQB66" s="359"/>
      <c r="JQC66" s="359"/>
      <c r="JQD66" s="359"/>
      <c r="JQE66" s="359"/>
      <c r="JQF66" s="359"/>
      <c r="JQG66" s="359"/>
      <c r="JQH66" s="359"/>
      <c r="JQI66" s="360"/>
      <c r="JQJ66" s="359"/>
      <c r="JQK66" s="359"/>
      <c r="JQL66" s="359"/>
      <c r="JQM66" s="359"/>
      <c r="JQN66" s="359"/>
      <c r="JQO66" s="359"/>
      <c r="JQP66" s="359"/>
      <c r="JQQ66" s="359"/>
      <c r="JQR66" s="360"/>
      <c r="JQS66" s="359"/>
      <c r="JQT66" s="359"/>
      <c r="JQU66" s="359"/>
      <c r="JQV66" s="359"/>
      <c r="JQW66" s="359"/>
      <c r="JQX66" s="359"/>
      <c r="JQY66" s="359"/>
      <c r="JQZ66" s="359"/>
      <c r="JRA66" s="360"/>
      <c r="JRB66" s="359"/>
      <c r="JRC66" s="359"/>
      <c r="JRD66" s="359"/>
      <c r="JRE66" s="359"/>
      <c r="JRF66" s="359"/>
      <c r="JRG66" s="359"/>
      <c r="JRH66" s="359"/>
      <c r="JRI66" s="359"/>
      <c r="JRJ66" s="360"/>
      <c r="JRK66" s="359"/>
      <c r="JRL66" s="359"/>
      <c r="JRM66" s="359"/>
      <c r="JRN66" s="359"/>
      <c r="JRO66" s="359"/>
      <c r="JRP66" s="359"/>
      <c r="JRQ66" s="359"/>
      <c r="JRR66" s="359"/>
      <c r="JRS66" s="360"/>
      <c r="JRT66" s="359"/>
      <c r="JRU66" s="359"/>
      <c r="JRV66" s="359"/>
      <c r="JRW66" s="359"/>
      <c r="JRX66" s="359"/>
      <c r="JRY66" s="359"/>
      <c r="JRZ66" s="359"/>
      <c r="JSA66" s="359"/>
      <c r="JSB66" s="360"/>
      <c r="JSC66" s="359"/>
      <c r="JSD66" s="359"/>
      <c r="JSE66" s="359"/>
      <c r="JSF66" s="359"/>
      <c r="JSG66" s="359"/>
      <c r="JSH66" s="359"/>
      <c r="JSI66" s="359"/>
      <c r="JSJ66" s="359"/>
      <c r="JSK66" s="360"/>
      <c r="JSL66" s="359"/>
      <c r="JSM66" s="359"/>
      <c r="JSN66" s="359"/>
      <c r="JSO66" s="359"/>
      <c r="JSP66" s="359"/>
      <c r="JSQ66" s="359"/>
      <c r="JSR66" s="359"/>
      <c r="JSS66" s="359"/>
      <c r="JST66" s="360"/>
      <c r="JSU66" s="359"/>
      <c r="JSV66" s="359"/>
      <c r="JSW66" s="359"/>
      <c r="JSX66" s="359"/>
      <c r="JSY66" s="359"/>
      <c r="JSZ66" s="359"/>
      <c r="JTA66" s="359"/>
      <c r="JTB66" s="359"/>
      <c r="JTC66" s="360"/>
      <c r="JTD66" s="359"/>
      <c r="JTE66" s="359"/>
      <c r="JTF66" s="359"/>
      <c r="JTG66" s="359"/>
      <c r="JTH66" s="359"/>
      <c r="JTI66" s="359"/>
      <c r="JTJ66" s="359"/>
      <c r="JTK66" s="359"/>
      <c r="JTL66" s="360"/>
      <c r="JTM66" s="359"/>
      <c r="JTN66" s="359"/>
      <c r="JTO66" s="359"/>
      <c r="JTP66" s="359"/>
      <c r="JTQ66" s="359"/>
      <c r="JTR66" s="359"/>
      <c r="JTS66" s="359"/>
      <c r="JTT66" s="359"/>
      <c r="JTU66" s="360"/>
      <c r="JTV66" s="359"/>
      <c r="JTW66" s="359"/>
      <c r="JTX66" s="359"/>
      <c r="JTY66" s="359"/>
      <c r="JTZ66" s="359"/>
      <c r="JUA66" s="359"/>
      <c r="JUB66" s="359"/>
      <c r="JUC66" s="359"/>
      <c r="JUD66" s="360"/>
      <c r="JUE66" s="359"/>
      <c r="JUF66" s="359"/>
      <c r="JUG66" s="359"/>
      <c r="JUH66" s="359"/>
      <c r="JUI66" s="359"/>
      <c r="JUJ66" s="359"/>
      <c r="JUK66" s="359"/>
      <c r="JUL66" s="359"/>
      <c r="JUM66" s="360"/>
      <c r="JUN66" s="359"/>
      <c r="JUO66" s="359"/>
      <c r="JUP66" s="359"/>
      <c r="JUQ66" s="359"/>
      <c r="JUR66" s="359"/>
      <c r="JUS66" s="359"/>
      <c r="JUT66" s="359"/>
      <c r="JUU66" s="359"/>
      <c r="JUV66" s="360"/>
      <c r="JUW66" s="359"/>
      <c r="JUX66" s="359"/>
      <c r="JUY66" s="359"/>
      <c r="JUZ66" s="359"/>
      <c r="JVA66" s="359"/>
      <c r="JVB66" s="359"/>
      <c r="JVC66" s="359"/>
      <c r="JVD66" s="359"/>
      <c r="JVE66" s="360"/>
      <c r="JVF66" s="359"/>
      <c r="JVG66" s="359"/>
      <c r="JVH66" s="359"/>
      <c r="JVI66" s="359"/>
      <c r="JVJ66" s="359"/>
      <c r="JVK66" s="359"/>
      <c r="JVL66" s="359"/>
      <c r="JVM66" s="359"/>
      <c r="JVN66" s="360"/>
      <c r="JVO66" s="359"/>
      <c r="JVP66" s="359"/>
      <c r="JVQ66" s="359"/>
      <c r="JVR66" s="359"/>
      <c r="JVS66" s="359"/>
      <c r="JVT66" s="359"/>
      <c r="JVU66" s="359"/>
      <c r="JVV66" s="359"/>
      <c r="JVW66" s="360"/>
      <c r="JVX66" s="359"/>
      <c r="JVY66" s="359"/>
      <c r="JVZ66" s="359"/>
      <c r="JWA66" s="359"/>
      <c r="JWB66" s="359"/>
      <c r="JWC66" s="359"/>
      <c r="JWD66" s="359"/>
      <c r="JWE66" s="359"/>
      <c r="JWF66" s="360"/>
      <c r="JWG66" s="359"/>
      <c r="JWH66" s="359"/>
      <c r="JWI66" s="359"/>
      <c r="JWJ66" s="359"/>
      <c r="JWK66" s="359"/>
      <c r="JWL66" s="359"/>
      <c r="JWM66" s="359"/>
      <c r="JWN66" s="359"/>
      <c r="JWO66" s="360"/>
      <c r="JWP66" s="359"/>
      <c r="JWQ66" s="359"/>
      <c r="JWR66" s="359"/>
      <c r="JWS66" s="359"/>
      <c r="JWT66" s="359"/>
      <c r="JWU66" s="359"/>
      <c r="JWV66" s="359"/>
      <c r="JWW66" s="359"/>
      <c r="JWX66" s="360"/>
      <c r="JWY66" s="359"/>
      <c r="JWZ66" s="359"/>
      <c r="JXA66" s="359"/>
      <c r="JXB66" s="359"/>
      <c r="JXC66" s="359"/>
      <c r="JXD66" s="359"/>
      <c r="JXE66" s="359"/>
      <c r="JXF66" s="359"/>
      <c r="JXG66" s="360"/>
      <c r="JXH66" s="359"/>
      <c r="JXI66" s="359"/>
      <c r="JXJ66" s="359"/>
      <c r="JXK66" s="359"/>
      <c r="JXL66" s="359"/>
      <c r="JXM66" s="359"/>
      <c r="JXN66" s="359"/>
      <c r="JXO66" s="359"/>
      <c r="JXP66" s="360"/>
      <c r="JXQ66" s="359"/>
      <c r="JXR66" s="359"/>
      <c r="JXS66" s="359"/>
      <c r="JXT66" s="359"/>
      <c r="JXU66" s="359"/>
      <c r="JXV66" s="359"/>
      <c r="JXW66" s="359"/>
      <c r="JXX66" s="359"/>
      <c r="JXY66" s="360"/>
      <c r="JXZ66" s="359"/>
      <c r="JYA66" s="359"/>
      <c r="JYB66" s="359"/>
      <c r="JYC66" s="359"/>
      <c r="JYD66" s="359"/>
      <c r="JYE66" s="359"/>
      <c r="JYF66" s="359"/>
      <c r="JYG66" s="359"/>
      <c r="JYH66" s="360"/>
      <c r="JYI66" s="359"/>
      <c r="JYJ66" s="359"/>
      <c r="JYK66" s="359"/>
      <c r="JYL66" s="359"/>
      <c r="JYM66" s="359"/>
      <c r="JYN66" s="359"/>
      <c r="JYO66" s="359"/>
      <c r="JYP66" s="359"/>
      <c r="JYQ66" s="360"/>
      <c r="JYR66" s="359"/>
      <c r="JYS66" s="359"/>
      <c r="JYT66" s="359"/>
      <c r="JYU66" s="359"/>
      <c r="JYV66" s="359"/>
      <c r="JYW66" s="359"/>
      <c r="JYX66" s="359"/>
      <c r="JYY66" s="359"/>
      <c r="JYZ66" s="360"/>
      <c r="JZA66" s="359"/>
      <c r="JZB66" s="359"/>
      <c r="JZC66" s="359"/>
      <c r="JZD66" s="359"/>
      <c r="JZE66" s="359"/>
      <c r="JZF66" s="359"/>
      <c r="JZG66" s="359"/>
      <c r="JZH66" s="359"/>
      <c r="JZI66" s="360"/>
      <c r="JZJ66" s="359"/>
      <c r="JZK66" s="359"/>
      <c r="JZL66" s="359"/>
      <c r="JZM66" s="359"/>
      <c r="JZN66" s="359"/>
      <c r="JZO66" s="359"/>
      <c r="JZP66" s="359"/>
      <c r="JZQ66" s="359"/>
      <c r="JZR66" s="360"/>
      <c r="JZS66" s="359"/>
      <c r="JZT66" s="359"/>
      <c r="JZU66" s="359"/>
      <c r="JZV66" s="359"/>
      <c r="JZW66" s="359"/>
      <c r="JZX66" s="359"/>
      <c r="JZY66" s="359"/>
      <c r="JZZ66" s="359"/>
      <c r="KAA66" s="360"/>
      <c r="KAB66" s="359"/>
      <c r="KAC66" s="359"/>
      <c r="KAD66" s="359"/>
      <c r="KAE66" s="359"/>
      <c r="KAF66" s="359"/>
      <c r="KAG66" s="359"/>
      <c r="KAH66" s="359"/>
      <c r="KAI66" s="359"/>
      <c r="KAJ66" s="360"/>
      <c r="KAK66" s="359"/>
      <c r="KAL66" s="359"/>
      <c r="KAM66" s="359"/>
      <c r="KAN66" s="359"/>
      <c r="KAO66" s="359"/>
      <c r="KAP66" s="359"/>
      <c r="KAQ66" s="359"/>
      <c r="KAR66" s="359"/>
      <c r="KAS66" s="360"/>
      <c r="KAT66" s="359"/>
      <c r="KAU66" s="359"/>
      <c r="KAV66" s="359"/>
      <c r="KAW66" s="359"/>
      <c r="KAX66" s="359"/>
      <c r="KAY66" s="359"/>
      <c r="KAZ66" s="359"/>
      <c r="KBA66" s="359"/>
      <c r="KBB66" s="360"/>
      <c r="KBC66" s="359"/>
      <c r="KBD66" s="359"/>
      <c r="KBE66" s="359"/>
      <c r="KBF66" s="359"/>
      <c r="KBG66" s="359"/>
      <c r="KBH66" s="359"/>
      <c r="KBI66" s="359"/>
      <c r="KBJ66" s="359"/>
      <c r="KBK66" s="360"/>
      <c r="KBL66" s="359"/>
      <c r="KBM66" s="359"/>
      <c r="KBN66" s="359"/>
      <c r="KBO66" s="359"/>
      <c r="KBP66" s="359"/>
      <c r="KBQ66" s="359"/>
      <c r="KBR66" s="359"/>
      <c r="KBS66" s="359"/>
      <c r="KBT66" s="360"/>
      <c r="KBU66" s="359"/>
      <c r="KBV66" s="359"/>
      <c r="KBW66" s="359"/>
      <c r="KBX66" s="359"/>
      <c r="KBY66" s="359"/>
      <c r="KBZ66" s="359"/>
      <c r="KCA66" s="359"/>
      <c r="KCB66" s="359"/>
      <c r="KCC66" s="360"/>
      <c r="KCD66" s="359"/>
      <c r="KCE66" s="359"/>
      <c r="KCF66" s="359"/>
      <c r="KCG66" s="359"/>
      <c r="KCH66" s="359"/>
      <c r="KCI66" s="359"/>
      <c r="KCJ66" s="359"/>
      <c r="KCK66" s="359"/>
      <c r="KCL66" s="360"/>
      <c r="KCM66" s="359"/>
      <c r="KCN66" s="359"/>
      <c r="KCO66" s="359"/>
      <c r="KCP66" s="359"/>
      <c r="KCQ66" s="359"/>
      <c r="KCR66" s="359"/>
      <c r="KCS66" s="359"/>
      <c r="KCT66" s="359"/>
      <c r="KCU66" s="360"/>
      <c r="KCV66" s="359"/>
      <c r="KCW66" s="359"/>
      <c r="KCX66" s="359"/>
      <c r="KCY66" s="359"/>
      <c r="KCZ66" s="359"/>
      <c r="KDA66" s="359"/>
      <c r="KDB66" s="359"/>
      <c r="KDC66" s="359"/>
      <c r="KDD66" s="360"/>
      <c r="KDE66" s="359"/>
      <c r="KDF66" s="359"/>
      <c r="KDG66" s="359"/>
      <c r="KDH66" s="359"/>
      <c r="KDI66" s="359"/>
      <c r="KDJ66" s="359"/>
      <c r="KDK66" s="359"/>
      <c r="KDL66" s="359"/>
      <c r="KDM66" s="360"/>
      <c r="KDN66" s="359"/>
      <c r="KDO66" s="359"/>
      <c r="KDP66" s="359"/>
      <c r="KDQ66" s="359"/>
      <c r="KDR66" s="359"/>
      <c r="KDS66" s="359"/>
      <c r="KDT66" s="359"/>
      <c r="KDU66" s="359"/>
      <c r="KDV66" s="360"/>
      <c r="KDW66" s="359"/>
      <c r="KDX66" s="359"/>
      <c r="KDY66" s="359"/>
      <c r="KDZ66" s="359"/>
      <c r="KEA66" s="359"/>
      <c r="KEB66" s="359"/>
      <c r="KEC66" s="359"/>
      <c r="KED66" s="359"/>
      <c r="KEE66" s="360"/>
      <c r="KEF66" s="359"/>
      <c r="KEG66" s="359"/>
      <c r="KEH66" s="359"/>
      <c r="KEI66" s="359"/>
      <c r="KEJ66" s="359"/>
      <c r="KEK66" s="359"/>
      <c r="KEL66" s="359"/>
      <c r="KEM66" s="359"/>
      <c r="KEN66" s="360"/>
      <c r="KEO66" s="359"/>
      <c r="KEP66" s="359"/>
      <c r="KEQ66" s="359"/>
      <c r="KER66" s="359"/>
      <c r="KES66" s="359"/>
      <c r="KET66" s="359"/>
      <c r="KEU66" s="359"/>
      <c r="KEV66" s="359"/>
      <c r="KEW66" s="360"/>
      <c r="KEX66" s="359"/>
      <c r="KEY66" s="359"/>
      <c r="KEZ66" s="359"/>
      <c r="KFA66" s="359"/>
      <c r="KFB66" s="359"/>
      <c r="KFC66" s="359"/>
      <c r="KFD66" s="359"/>
      <c r="KFE66" s="359"/>
      <c r="KFF66" s="360"/>
      <c r="KFG66" s="359"/>
      <c r="KFH66" s="359"/>
      <c r="KFI66" s="359"/>
      <c r="KFJ66" s="359"/>
      <c r="KFK66" s="359"/>
      <c r="KFL66" s="359"/>
      <c r="KFM66" s="359"/>
      <c r="KFN66" s="359"/>
      <c r="KFO66" s="360"/>
      <c r="KFP66" s="359"/>
      <c r="KFQ66" s="359"/>
      <c r="KFR66" s="359"/>
      <c r="KFS66" s="359"/>
      <c r="KFT66" s="359"/>
      <c r="KFU66" s="359"/>
      <c r="KFV66" s="359"/>
      <c r="KFW66" s="359"/>
      <c r="KFX66" s="360"/>
      <c r="KFY66" s="359"/>
      <c r="KFZ66" s="359"/>
      <c r="KGA66" s="359"/>
      <c r="KGB66" s="359"/>
      <c r="KGC66" s="359"/>
      <c r="KGD66" s="359"/>
      <c r="KGE66" s="359"/>
      <c r="KGF66" s="359"/>
      <c r="KGG66" s="360"/>
      <c r="KGH66" s="359"/>
      <c r="KGI66" s="359"/>
      <c r="KGJ66" s="359"/>
      <c r="KGK66" s="359"/>
      <c r="KGL66" s="359"/>
      <c r="KGM66" s="359"/>
      <c r="KGN66" s="359"/>
      <c r="KGO66" s="359"/>
      <c r="KGP66" s="360"/>
      <c r="KGQ66" s="359"/>
      <c r="KGR66" s="359"/>
      <c r="KGS66" s="359"/>
      <c r="KGT66" s="359"/>
      <c r="KGU66" s="359"/>
      <c r="KGV66" s="359"/>
      <c r="KGW66" s="359"/>
      <c r="KGX66" s="359"/>
      <c r="KGY66" s="360"/>
      <c r="KGZ66" s="359"/>
      <c r="KHA66" s="359"/>
      <c r="KHB66" s="359"/>
      <c r="KHC66" s="359"/>
      <c r="KHD66" s="359"/>
      <c r="KHE66" s="359"/>
      <c r="KHF66" s="359"/>
      <c r="KHG66" s="359"/>
      <c r="KHH66" s="360"/>
      <c r="KHI66" s="359"/>
      <c r="KHJ66" s="359"/>
      <c r="KHK66" s="359"/>
      <c r="KHL66" s="359"/>
      <c r="KHM66" s="359"/>
      <c r="KHN66" s="359"/>
      <c r="KHO66" s="359"/>
      <c r="KHP66" s="359"/>
      <c r="KHQ66" s="360"/>
      <c r="KHR66" s="359"/>
      <c r="KHS66" s="359"/>
      <c r="KHT66" s="359"/>
      <c r="KHU66" s="359"/>
      <c r="KHV66" s="359"/>
      <c r="KHW66" s="359"/>
      <c r="KHX66" s="359"/>
      <c r="KHY66" s="359"/>
      <c r="KHZ66" s="360"/>
      <c r="KIA66" s="359"/>
      <c r="KIB66" s="359"/>
      <c r="KIC66" s="359"/>
      <c r="KID66" s="359"/>
      <c r="KIE66" s="359"/>
      <c r="KIF66" s="359"/>
      <c r="KIG66" s="359"/>
      <c r="KIH66" s="359"/>
      <c r="KII66" s="360"/>
      <c r="KIJ66" s="359"/>
      <c r="KIK66" s="359"/>
      <c r="KIL66" s="359"/>
      <c r="KIM66" s="359"/>
      <c r="KIN66" s="359"/>
      <c r="KIO66" s="359"/>
      <c r="KIP66" s="359"/>
      <c r="KIQ66" s="359"/>
      <c r="KIR66" s="360"/>
      <c r="KIS66" s="359"/>
      <c r="KIT66" s="359"/>
      <c r="KIU66" s="359"/>
      <c r="KIV66" s="359"/>
      <c r="KIW66" s="359"/>
      <c r="KIX66" s="359"/>
      <c r="KIY66" s="359"/>
      <c r="KIZ66" s="359"/>
      <c r="KJA66" s="360"/>
      <c r="KJB66" s="359"/>
      <c r="KJC66" s="359"/>
      <c r="KJD66" s="359"/>
      <c r="KJE66" s="359"/>
      <c r="KJF66" s="359"/>
      <c r="KJG66" s="359"/>
      <c r="KJH66" s="359"/>
      <c r="KJI66" s="359"/>
      <c r="KJJ66" s="360"/>
      <c r="KJK66" s="359"/>
      <c r="KJL66" s="359"/>
      <c r="KJM66" s="359"/>
      <c r="KJN66" s="359"/>
      <c r="KJO66" s="359"/>
      <c r="KJP66" s="359"/>
      <c r="KJQ66" s="359"/>
      <c r="KJR66" s="359"/>
      <c r="KJS66" s="360"/>
      <c r="KJT66" s="359"/>
      <c r="KJU66" s="359"/>
      <c r="KJV66" s="359"/>
      <c r="KJW66" s="359"/>
      <c r="KJX66" s="359"/>
      <c r="KJY66" s="359"/>
      <c r="KJZ66" s="359"/>
      <c r="KKA66" s="359"/>
      <c r="KKB66" s="360"/>
      <c r="KKC66" s="359"/>
      <c r="KKD66" s="359"/>
      <c r="KKE66" s="359"/>
      <c r="KKF66" s="359"/>
      <c r="KKG66" s="359"/>
      <c r="KKH66" s="359"/>
      <c r="KKI66" s="359"/>
      <c r="KKJ66" s="359"/>
      <c r="KKK66" s="360"/>
      <c r="KKL66" s="359"/>
      <c r="KKM66" s="359"/>
      <c r="KKN66" s="359"/>
      <c r="KKO66" s="359"/>
      <c r="KKP66" s="359"/>
      <c r="KKQ66" s="359"/>
      <c r="KKR66" s="359"/>
      <c r="KKS66" s="359"/>
      <c r="KKT66" s="360"/>
      <c r="KKU66" s="359"/>
      <c r="KKV66" s="359"/>
      <c r="KKW66" s="359"/>
      <c r="KKX66" s="359"/>
      <c r="KKY66" s="359"/>
      <c r="KKZ66" s="359"/>
      <c r="KLA66" s="359"/>
      <c r="KLB66" s="359"/>
      <c r="KLC66" s="360"/>
      <c r="KLD66" s="359"/>
      <c r="KLE66" s="359"/>
      <c r="KLF66" s="359"/>
      <c r="KLG66" s="359"/>
      <c r="KLH66" s="359"/>
      <c r="KLI66" s="359"/>
      <c r="KLJ66" s="359"/>
      <c r="KLK66" s="359"/>
      <c r="KLL66" s="360"/>
      <c r="KLM66" s="359"/>
      <c r="KLN66" s="359"/>
      <c r="KLO66" s="359"/>
      <c r="KLP66" s="359"/>
      <c r="KLQ66" s="359"/>
      <c r="KLR66" s="359"/>
      <c r="KLS66" s="359"/>
      <c r="KLT66" s="359"/>
      <c r="KLU66" s="360"/>
      <c r="KLV66" s="359"/>
      <c r="KLW66" s="359"/>
      <c r="KLX66" s="359"/>
      <c r="KLY66" s="359"/>
      <c r="KLZ66" s="359"/>
      <c r="KMA66" s="359"/>
      <c r="KMB66" s="359"/>
      <c r="KMC66" s="359"/>
      <c r="KMD66" s="360"/>
      <c r="KME66" s="359"/>
      <c r="KMF66" s="359"/>
      <c r="KMG66" s="359"/>
      <c r="KMH66" s="359"/>
      <c r="KMI66" s="359"/>
      <c r="KMJ66" s="359"/>
      <c r="KMK66" s="359"/>
      <c r="KML66" s="359"/>
      <c r="KMM66" s="360"/>
      <c r="KMN66" s="359"/>
      <c r="KMO66" s="359"/>
      <c r="KMP66" s="359"/>
      <c r="KMQ66" s="359"/>
      <c r="KMR66" s="359"/>
      <c r="KMS66" s="359"/>
      <c r="KMT66" s="359"/>
      <c r="KMU66" s="359"/>
      <c r="KMV66" s="360"/>
      <c r="KMW66" s="359"/>
      <c r="KMX66" s="359"/>
      <c r="KMY66" s="359"/>
      <c r="KMZ66" s="359"/>
      <c r="KNA66" s="359"/>
      <c r="KNB66" s="359"/>
      <c r="KNC66" s="359"/>
      <c r="KND66" s="359"/>
      <c r="KNE66" s="360"/>
      <c r="KNF66" s="359"/>
      <c r="KNG66" s="359"/>
      <c r="KNH66" s="359"/>
      <c r="KNI66" s="359"/>
      <c r="KNJ66" s="359"/>
      <c r="KNK66" s="359"/>
      <c r="KNL66" s="359"/>
      <c r="KNM66" s="359"/>
      <c r="KNN66" s="360"/>
      <c r="KNO66" s="359"/>
      <c r="KNP66" s="359"/>
      <c r="KNQ66" s="359"/>
      <c r="KNR66" s="359"/>
      <c r="KNS66" s="359"/>
      <c r="KNT66" s="359"/>
      <c r="KNU66" s="359"/>
      <c r="KNV66" s="359"/>
      <c r="KNW66" s="360"/>
      <c r="KNX66" s="359"/>
      <c r="KNY66" s="359"/>
      <c r="KNZ66" s="359"/>
      <c r="KOA66" s="359"/>
      <c r="KOB66" s="359"/>
      <c r="KOC66" s="359"/>
      <c r="KOD66" s="359"/>
      <c r="KOE66" s="359"/>
      <c r="KOF66" s="360"/>
      <c r="KOG66" s="359"/>
      <c r="KOH66" s="359"/>
      <c r="KOI66" s="359"/>
      <c r="KOJ66" s="359"/>
      <c r="KOK66" s="359"/>
      <c r="KOL66" s="359"/>
      <c r="KOM66" s="359"/>
      <c r="KON66" s="359"/>
      <c r="KOO66" s="360"/>
      <c r="KOP66" s="359"/>
      <c r="KOQ66" s="359"/>
      <c r="KOR66" s="359"/>
      <c r="KOS66" s="359"/>
      <c r="KOT66" s="359"/>
      <c r="KOU66" s="359"/>
      <c r="KOV66" s="359"/>
      <c r="KOW66" s="359"/>
      <c r="KOX66" s="360"/>
      <c r="KOY66" s="359"/>
      <c r="KOZ66" s="359"/>
      <c r="KPA66" s="359"/>
      <c r="KPB66" s="359"/>
      <c r="KPC66" s="359"/>
      <c r="KPD66" s="359"/>
      <c r="KPE66" s="359"/>
      <c r="KPF66" s="359"/>
      <c r="KPG66" s="360"/>
      <c r="KPH66" s="359"/>
      <c r="KPI66" s="359"/>
      <c r="KPJ66" s="359"/>
      <c r="KPK66" s="359"/>
      <c r="KPL66" s="359"/>
      <c r="KPM66" s="359"/>
      <c r="KPN66" s="359"/>
      <c r="KPO66" s="359"/>
      <c r="KPP66" s="360"/>
      <c r="KPQ66" s="359"/>
      <c r="KPR66" s="359"/>
      <c r="KPS66" s="359"/>
      <c r="KPT66" s="359"/>
      <c r="KPU66" s="359"/>
      <c r="KPV66" s="359"/>
      <c r="KPW66" s="359"/>
      <c r="KPX66" s="359"/>
      <c r="KPY66" s="360"/>
      <c r="KPZ66" s="359"/>
      <c r="KQA66" s="359"/>
      <c r="KQB66" s="359"/>
      <c r="KQC66" s="359"/>
      <c r="KQD66" s="359"/>
      <c r="KQE66" s="359"/>
      <c r="KQF66" s="359"/>
      <c r="KQG66" s="359"/>
      <c r="KQH66" s="360"/>
      <c r="KQI66" s="359"/>
      <c r="KQJ66" s="359"/>
      <c r="KQK66" s="359"/>
      <c r="KQL66" s="359"/>
      <c r="KQM66" s="359"/>
      <c r="KQN66" s="359"/>
      <c r="KQO66" s="359"/>
      <c r="KQP66" s="359"/>
      <c r="KQQ66" s="360"/>
      <c r="KQR66" s="359"/>
      <c r="KQS66" s="359"/>
      <c r="KQT66" s="359"/>
      <c r="KQU66" s="359"/>
      <c r="KQV66" s="359"/>
      <c r="KQW66" s="359"/>
      <c r="KQX66" s="359"/>
      <c r="KQY66" s="359"/>
      <c r="KQZ66" s="360"/>
      <c r="KRA66" s="359"/>
      <c r="KRB66" s="359"/>
      <c r="KRC66" s="359"/>
      <c r="KRD66" s="359"/>
      <c r="KRE66" s="359"/>
      <c r="KRF66" s="359"/>
      <c r="KRG66" s="359"/>
      <c r="KRH66" s="359"/>
      <c r="KRI66" s="360"/>
      <c r="KRJ66" s="359"/>
      <c r="KRK66" s="359"/>
      <c r="KRL66" s="359"/>
      <c r="KRM66" s="359"/>
      <c r="KRN66" s="359"/>
      <c r="KRO66" s="359"/>
      <c r="KRP66" s="359"/>
      <c r="KRQ66" s="359"/>
      <c r="KRR66" s="360"/>
      <c r="KRS66" s="359"/>
      <c r="KRT66" s="359"/>
      <c r="KRU66" s="359"/>
      <c r="KRV66" s="359"/>
      <c r="KRW66" s="359"/>
      <c r="KRX66" s="359"/>
      <c r="KRY66" s="359"/>
      <c r="KRZ66" s="359"/>
      <c r="KSA66" s="360"/>
      <c r="KSB66" s="359"/>
      <c r="KSC66" s="359"/>
      <c r="KSD66" s="359"/>
      <c r="KSE66" s="359"/>
      <c r="KSF66" s="359"/>
      <c r="KSG66" s="359"/>
      <c r="KSH66" s="359"/>
      <c r="KSI66" s="359"/>
      <c r="KSJ66" s="360"/>
      <c r="KSK66" s="359"/>
      <c r="KSL66" s="359"/>
      <c r="KSM66" s="359"/>
      <c r="KSN66" s="359"/>
      <c r="KSO66" s="359"/>
      <c r="KSP66" s="359"/>
      <c r="KSQ66" s="359"/>
      <c r="KSR66" s="359"/>
      <c r="KSS66" s="360"/>
      <c r="KST66" s="359"/>
      <c r="KSU66" s="359"/>
      <c r="KSV66" s="359"/>
      <c r="KSW66" s="359"/>
      <c r="KSX66" s="359"/>
      <c r="KSY66" s="359"/>
      <c r="KSZ66" s="359"/>
      <c r="KTA66" s="359"/>
      <c r="KTB66" s="360"/>
      <c r="KTC66" s="359"/>
      <c r="KTD66" s="359"/>
      <c r="KTE66" s="359"/>
      <c r="KTF66" s="359"/>
      <c r="KTG66" s="359"/>
      <c r="KTH66" s="359"/>
      <c r="KTI66" s="359"/>
      <c r="KTJ66" s="359"/>
      <c r="KTK66" s="360"/>
      <c r="KTL66" s="359"/>
      <c r="KTM66" s="359"/>
      <c r="KTN66" s="359"/>
      <c r="KTO66" s="359"/>
      <c r="KTP66" s="359"/>
      <c r="KTQ66" s="359"/>
      <c r="KTR66" s="359"/>
      <c r="KTS66" s="359"/>
      <c r="KTT66" s="360"/>
      <c r="KTU66" s="359"/>
      <c r="KTV66" s="359"/>
      <c r="KTW66" s="359"/>
      <c r="KTX66" s="359"/>
      <c r="KTY66" s="359"/>
      <c r="KTZ66" s="359"/>
      <c r="KUA66" s="359"/>
      <c r="KUB66" s="359"/>
      <c r="KUC66" s="360"/>
      <c r="KUD66" s="359"/>
      <c r="KUE66" s="359"/>
      <c r="KUF66" s="359"/>
      <c r="KUG66" s="359"/>
      <c r="KUH66" s="359"/>
      <c r="KUI66" s="359"/>
      <c r="KUJ66" s="359"/>
      <c r="KUK66" s="359"/>
      <c r="KUL66" s="360"/>
      <c r="KUM66" s="359"/>
      <c r="KUN66" s="359"/>
      <c r="KUO66" s="359"/>
      <c r="KUP66" s="359"/>
      <c r="KUQ66" s="359"/>
      <c r="KUR66" s="359"/>
      <c r="KUS66" s="359"/>
      <c r="KUT66" s="359"/>
      <c r="KUU66" s="360"/>
      <c r="KUV66" s="359"/>
      <c r="KUW66" s="359"/>
      <c r="KUX66" s="359"/>
      <c r="KUY66" s="359"/>
      <c r="KUZ66" s="359"/>
      <c r="KVA66" s="359"/>
      <c r="KVB66" s="359"/>
      <c r="KVC66" s="359"/>
      <c r="KVD66" s="360"/>
      <c r="KVE66" s="359"/>
      <c r="KVF66" s="359"/>
      <c r="KVG66" s="359"/>
      <c r="KVH66" s="359"/>
      <c r="KVI66" s="359"/>
      <c r="KVJ66" s="359"/>
      <c r="KVK66" s="359"/>
      <c r="KVL66" s="359"/>
      <c r="KVM66" s="360"/>
      <c r="KVN66" s="359"/>
      <c r="KVO66" s="359"/>
      <c r="KVP66" s="359"/>
      <c r="KVQ66" s="359"/>
      <c r="KVR66" s="359"/>
      <c r="KVS66" s="359"/>
      <c r="KVT66" s="359"/>
      <c r="KVU66" s="359"/>
      <c r="KVV66" s="360"/>
      <c r="KVW66" s="359"/>
      <c r="KVX66" s="359"/>
      <c r="KVY66" s="359"/>
      <c r="KVZ66" s="359"/>
      <c r="KWA66" s="359"/>
      <c r="KWB66" s="359"/>
      <c r="KWC66" s="359"/>
      <c r="KWD66" s="359"/>
      <c r="KWE66" s="360"/>
      <c r="KWF66" s="359"/>
      <c r="KWG66" s="359"/>
      <c r="KWH66" s="359"/>
      <c r="KWI66" s="359"/>
      <c r="KWJ66" s="359"/>
      <c r="KWK66" s="359"/>
      <c r="KWL66" s="359"/>
      <c r="KWM66" s="359"/>
      <c r="KWN66" s="360"/>
      <c r="KWO66" s="359"/>
      <c r="KWP66" s="359"/>
      <c r="KWQ66" s="359"/>
      <c r="KWR66" s="359"/>
      <c r="KWS66" s="359"/>
      <c r="KWT66" s="359"/>
      <c r="KWU66" s="359"/>
      <c r="KWV66" s="359"/>
      <c r="KWW66" s="360"/>
      <c r="KWX66" s="359"/>
      <c r="KWY66" s="359"/>
      <c r="KWZ66" s="359"/>
      <c r="KXA66" s="359"/>
      <c r="KXB66" s="359"/>
      <c r="KXC66" s="359"/>
      <c r="KXD66" s="359"/>
      <c r="KXE66" s="359"/>
      <c r="KXF66" s="360"/>
      <c r="KXG66" s="359"/>
      <c r="KXH66" s="359"/>
      <c r="KXI66" s="359"/>
      <c r="KXJ66" s="359"/>
      <c r="KXK66" s="359"/>
      <c r="KXL66" s="359"/>
      <c r="KXM66" s="359"/>
      <c r="KXN66" s="359"/>
      <c r="KXO66" s="360"/>
      <c r="KXP66" s="359"/>
      <c r="KXQ66" s="359"/>
      <c r="KXR66" s="359"/>
      <c r="KXS66" s="359"/>
      <c r="KXT66" s="359"/>
      <c r="KXU66" s="359"/>
      <c r="KXV66" s="359"/>
      <c r="KXW66" s="359"/>
      <c r="KXX66" s="360"/>
      <c r="KXY66" s="359"/>
      <c r="KXZ66" s="359"/>
      <c r="KYA66" s="359"/>
      <c r="KYB66" s="359"/>
      <c r="KYC66" s="359"/>
      <c r="KYD66" s="359"/>
      <c r="KYE66" s="359"/>
      <c r="KYF66" s="359"/>
      <c r="KYG66" s="360"/>
      <c r="KYH66" s="359"/>
      <c r="KYI66" s="359"/>
      <c r="KYJ66" s="359"/>
      <c r="KYK66" s="359"/>
      <c r="KYL66" s="359"/>
      <c r="KYM66" s="359"/>
      <c r="KYN66" s="359"/>
      <c r="KYO66" s="359"/>
      <c r="KYP66" s="360"/>
      <c r="KYQ66" s="359"/>
      <c r="KYR66" s="359"/>
      <c r="KYS66" s="359"/>
      <c r="KYT66" s="359"/>
      <c r="KYU66" s="359"/>
      <c r="KYV66" s="359"/>
      <c r="KYW66" s="359"/>
      <c r="KYX66" s="359"/>
      <c r="KYY66" s="360"/>
      <c r="KYZ66" s="359"/>
      <c r="KZA66" s="359"/>
      <c r="KZB66" s="359"/>
      <c r="KZC66" s="359"/>
      <c r="KZD66" s="359"/>
      <c r="KZE66" s="359"/>
      <c r="KZF66" s="359"/>
      <c r="KZG66" s="359"/>
      <c r="KZH66" s="360"/>
      <c r="KZI66" s="359"/>
      <c r="KZJ66" s="359"/>
      <c r="KZK66" s="359"/>
      <c r="KZL66" s="359"/>
      <c r="KZM66" s="359"/>
      <c r="KZN66" s="359"/>
      <c r="KZO66" s="359"/>
      <c r="KZP66" s="359"/>
      <c r="KZQ66" s="360"/>
      <c r="KZR66" s="359"/>
      <c r="KZS66" s="359"/>
      <c r="KZT66" s="359"/>
      <c r="KZU66" s="359"/>
      <c r="KZV66" s="359"/>
      <c r="KZW66" s="359"/>
      <c r="KZX66" s="359"/>
      <c r="KZY66" s="359"/>
      <c r="KZZ66" s="360"/>
      <c r="LAA66" s="359"/>
      <c r="LAB66" s="359"/>
      <c r="LAC66" s="359"/>
      <c r="LAD66" s="359"/>
      <c r="LAE66" s="359"/>
      <c r="LAF66" s="359"/>
      <c r="LAG66" s="359"/>
      <c r="LAH66" s="359"/>
      <c r="LAI66" s="360"/>
      <c r="LAJ66" s="359"/>
      <c r="LAK66" s="359"/>
      <c r="LAL66" s="359"/>
      <c r="LAM66" s="359"/>
      <c r="LAN66" s="359"/>
      <c r="LAO66" s="359"/>
      <c r="LAP66" s="359"/>
      <c r="LAQ66" s="359"/>
      <c r="LAR66" s="360"/>
      <c r="LAS66" s="359"/>
      <c r="LAT66" s="359"/>
      <c r="LAU66" s="359"/>
      <c r="LAV66" s="359"/>
      <c r="LAW66" s="359"/>
      <c r="LAX66" s="359"/>
      <c r="LAY66" s="359"/>
      <c r="LAZ66" s="359"/>
      <c r="LBA66" s="360"/>
      <c r="LBB66" s="359"/>
      <c r="LBC66" s="359"/>
      <c r="LBD66" s="359"/>
      <c r="LBE66" s="359"/>
      <c r="LBF66" s="359"/>
      <c r="LBG66" s="359"/>
      <c r="LBH66" s="359"/>
      <c r="LBI66" s="359"/>
      <c r="LBJ66" s="360"/>
      <c r="LBK66" s="359"/>
      <c r="LBL66" s="359"/>
      <c r="LBM66" s="359"/>
      <c r="LBN66" s="359"/>
      <c r="LBO66" s="359"/>
      <c r="LBP66" s="359"/>
      <c r="LBQ66" s="359"/>
      <c r="LBR66" s="359"/>
      <c r="LBS66" s="360"/>
      <c r="LBT66" s="359"/>
      <c r="LBU66" s="359"/>
      <c r="LBV66" s="359"/>
      <c r="LBW66" s="359"/>
      <c r="LBX66" s="359"/>
      <c r="LBY66" s="359"/>
      <c r="LBZ66" s="359"/>
      <c r="LCA66" s="359"/>
      <c r="LCB66" s="360"/>
      <c r="LCC66" s="359"/>
      <c r="LCD66" s="359"/>
      <c r="LCE66" s="359"/>
      <c r="LCF66" s="359"/>
      <c r="LCG66" s="359"/>
      <c r="LCH66" s="359"/>
      <c r="LCI66" s="359"/>
      <c r="LCJ66" s="359"/>
      <c r="LCK66" s="360"/>
      <c r="LCL66" s="359"/>
      <c r="LCM66" s="359"/>
      <c r="LCN66" s="359"/>
      <c r="LCO66" s="359"/>
      <c r="LCP66" s="359"/>
      <c r="LCQ66" s="359"/>
      <c r="LCR66" s="359"/>
      <c r="LCS66" s="359"/>
      <c r="LCT66" s="360"/>
      <c r="LCU66" s="359"/>
      <c r="LCV66" s="359"/>
      <c r="LCW66" s="359"/>
      <c r="LCX66" s="359"/>
      <c r="LCY66" s="359"/>
      <c r="LCZ66" s="359"/>
      <c r="LDA66" s="359"/>
      <c r="LDB66" s="359"/>
      <c r="LDC66" s="360"/>
      <c r="LDD66" s="359"/>
      <c r="LDE66" s="359"/>
      <c r="LDF66" s="359"/>
      <c r="LDG66" s="359"/>
      <c r="LDH66" s="359"/>
      <c r="LDI66" s="359"/>
      <c r="LDJ66" s="359"/>
      <c r="LDK66" s="359"/>
      <c r="LDL66" s="360"/>
      <c r="LDM66" s="359"/>
      <c r="LDN66" s="359"/>
      <c r="LDO66" s="359"/>
      <c r="LDP66" s="359"/>
      <c r="LDQ66" s="359"/>
      <c r="LDR66" s="359"/>
      <c r="LDS66" s="359"/>
      <c r="LDT66" s="359"/>
      <c r="LDU66" s="360"/>
      <c r="LDV66" s="359"/>
      <c r="LDW66" s="359"/>
      <c r="LDX66" s="359"/>
      <c r="LDY66" s="359"/>
      <c r="LDZ66" s="359"/>
      <c r="LEA66" s="359"/>
      <c r="LEB66" s="359"/>
      <c r="LEC66" s="359"/>
      <c r="LED66" s="360"/>
      <c r="LEE66" s="359"/>
      <c r="LEF66" s="359"/>
      <c r="LEG66" s="359"/>
      <c r="LEH66" s="359"/>
      <c r="LEI66" s="359"/>
      <c r="LEJ66" s="359"/>
      <c r="LEK66" s="359"/>
      <c r="LEL66" s="359"/>
      <c r="LEM66" s="360"/>
      <c r="LEN66" s="359"/>
      <c r="LEO66" s="359"/>
      <c r="LEP66" s="359"/>
      <c r="LEQ66" s="359"/>
      <c r="LER66" s="359"/>
      <c r="LES66" s="359"/>
      <c r="LET66" s="359"/>
      <c r="LEU66" s="359"/>
      <c r="LEV66" s="360"/>
      <c r="LEW66" s="359"/>
      <c r="LEX66" s="359"/>
      <c r="LEY66" s="359"/>
      <c r="LEZ66" s="359"/>
      <c r="LFA66" s="359"/>
      <c r="LFB66" s="359"/>
      <c r="LFC66" s="359"/>
      <c r="LFD66" s="359"/>
      <c r="LFE66" s="360"/>
      <c r="LFF66" s="359"/>
      <c r="LFG66" s="359"/>
      <c r="LFH66" s="359"/>
      <c r="LFI66" s="359"/>
      <c r="LFJ66" s="359"/>
      <c r="LFK66" s="359"/>
      <c r="LFL66" s="359"/>
      <c r="LFM66" s="359"/>
      <c r="LFN66" s="360"/>
      <c r="LFO66" s="359"/>
      <c r="LFP66" s="359"/>
      <c r="LFQ66" s="359"/>
      <c r="LFR66" s="359"/>
      <c r="LFS66" s="359"/>
      <c r="LFT66" s="359"/>
      <c r="LFU66" s="359"/>
      <c r="LFV66" s="359"/>
      <c r="LFW66" s="360"/>
      <c r="LFX66" s="359"/>
      <c r="LFY66" s="359"/>
      <c r="LFZ66" s="359"/>
      <c r="LGA66" s="359"/>
      <c r="LGB66" s="359"/>
      <c r="LGC66" s="359"/>
      <c r="LGD66" s="359"/>
      <c r="LGE66" s="359"/>
      <c r="LGF66" s="360"/>
      <c r="LGG66" s="359"/>
      <c r="LGH66" s="359"/>
      <c r="LGI66" s="359"/>
      <c r="LGJ66" s="359"/>
      <c r="LGK66" s="359"/>
      <c r="LGL66" s="359"/>
      <c r="LGM66" s="359"/>
      <c r="LGN66" s="359"/>
      <c r="LGO66" s="360"/>
      <c r="LGP66" s="359"/>
      <c r="LGQ66" s="359"/>
      <c r="LGR66" s="359"/>
      <c r="LGS66" s="359"/>
      <c r="LGT66" s="359"/>
      <c r="LGU66" s="359"/>
      <c r="LGV66" s="359"/>
      <c r="LGW66" s="359"/>
      <c r="LGX66" s="360"/>
      <c r="LGY66" s="359"/>
      <c r="LGZ66" s="359"/>
      <c r="LHA66" s="359"/>
      <c r="LHB66" s="359"/>
      <c r="LHC66" s="359"/>
      <c r="LHD66" s="359"/>
      <c r="LHE66" s="359"/>
      <c r="LHF66" s="359"/>
      <c r="LHG66" s="360"/>
      <c r="LHH66" s="359"/>
      <c r="LHI66" s="359"/>
      <c r="LHJ66" s="359"/>
      <c r="LHK66" s="359"/>
      <c r="LHL66" s="359"/>
      <c r="LHM66" s="359"/>
      <c r="LHN66" s="359"/>
      <c r="LHO66" s="359"/>
      <c r="LHP66" s="360"/>
      <c r="LHQ66" s="359"/>
      <c r="LHR66" s="359"/>
      <c r="LHS66" s="359"/>
      <c r="LHT66" s="359"/>
      <c r="LHU66" s="359"/>
      <c r="LHV66" s="359"/>
      <c r="LHW66" s="359"/>
      <c r="LHX66" s="359"/>
      <c r="LHY66" s="360"/>
      <c r="LHZ66" s="359"/>
      <c r="LIA66" s="359"/>
      <c r="LIB66" s="359"/>
      <c r="LIC66" s="359"/>
      <c r="LID66" s="359"/>
      <c r="LIE66" s="359"/>
      <c r="LIF66" s="359"/>
      <c r="LIG66" s="359"/>
      <c r="LIH66" s="360"/>
      <c r="LII66" s="359"/>
      <c r="LIJ66" s="359"/>
      <c r="LIK66" s="359"/>
      <c r="LIL66" s="359"/>
      <c r="LIM66" s="359"/>
      <c r="LIN66" s="359"/>
      <c r="LIO66" s="359"/>
      <c r="LIP66" s="359"/>
      <c r="LIQ66" s="360"/>
      <c r="LIR66" s="359"/>
      <c r="LIS66" s="359"/>
      <c r="LIT66" s="359"/>
      <c r="LIU66" s="359"/>
      <c r="LIV66" s="359"/>
      <c r="LIW66" s="359"/>
      <c r="LIX66" s="359"/>
      <c r="LIY66" s="359"/>
      <c r="LIZ66" s="360"/>
      <c r="LJA66" s="359"/>
      <c r="LJB66" s="359"/>
      <c r="LJC66" s="359"/>
      <c r="LJD66" s="359"/>
      <c r="LJE66" s="359"/>
      <c r="LJF66" s="359"/>
      <c r="LJG66" s="359"/>
      <c r="LJH66" s="359"/>
      <c r="LJI66" s="360"/>
      <c r="LJJ66" s="359"/>
      <c r="LJK66" s="359"/>
      <c r="LJL66" s="359"/>
      <c r="LJM66" s="359"/>
      <c r="LJN66" s="359"/>
      <c r="LJO66" s="359"/>
      <c r="LJP66" s="359"/>
      <c r="LJQ66" s="359"/>
      <c r="LJR66" s="360"/>
      <c r="LJS66" s="359"/>
      <c r="LJT66" s="359"/>
      <c r="LJU66" s="359"/>
      <c r="LJV66" s="359"/>
      <c r="LJW66" s="359"/>
      <c r="LJX66" s="359"/>
      <c r="LJY66" s="359"/>
      <c r="LJZ66" s="359"/>
      <c r="LKA66" s="360"/>
      <c r="LKB66" s="359"/>
      <c r="LKC66" s="359"/>
      <c r="LKD66" s="359"/>
      <c r="LKE66" s="359"/>
      <c r="LKF66" s="359"/>
      <c r="LKG66" s="359"/>
      <c r="LKH66" s="359"/>
      <c r="LKI66" s="359"/>
      <c r="LKJ66" s="360"/>
      <c r="LKK66" s="359"/>
      <c r="LKL66" s="359"/>
      <c r="LKM66" s="359"/>
      <c r="LKN66" s="359"/>
      <c r="LKO66" s="359"/>
      <c r="LKP66" s="359"/>
      <c r="LKQ66" s="359"/>
      <c r="LKR66" s="359"/>
      <c r="LKS66" s="360"/>
      <c r="LKT66" s="359"/>
      <c r="LKU66" s="359"/>
      <c r="LKV66" s="359"/>
      <c r="LKW66" s="359"/>
      <c r="LKX66" s="359"/>
      <c r="LKY66" s="359"/>
      <c r="LKZ66" s="359"/>
      <c r="LLA66" s="359"/>
      <c r="LLB66" s="360"/>
      <c r="LLC66" s="359"/>
      <c r="LLD66" s="359"/>
      <c r="LLE66" s="359"/>
      <c r="LLF66" s="359"/>
      <c r="LLG66" s="359"/>
      <c r="LLH66" s="359"/>
      <c r="LLI66" s="359"/>
      <c r="LLJ66" s="359"/>
      <c r="LLK66" s="360"/>
      <c r="LLL66" s="359"/>
      <c r="LLM66" s="359"/>
      <c r="LLN66" s="359"/>
      <c r="LLO66" s="359"/>
      <c r="LLP66" s="359"/>
      <c r="LLQ66" s="359"/>
      <c r="LLR66" s="359"/>
      <c r="LLS66" s="359"/>
      <c r="LLT66" s="360"/>
      <c r="LLU66" s="359"/>
      <c r="LLV66" s="359"/>
      <c r="LLW66" s="359"/>
      <c r="LLX66" s="359"/>
      <c r="LLY66" s="359"/>
      <c r="LLZ66" s="359"/>
      <c r="LMA66" s="359"/>
      <c r="LMB66" s="359"/>
      <c r="LMC66" s="360"/>
      <c r="LMD66" s="359"/>
      <c r="LME66" s="359"/>
      <c r="LMF66" s="359"/>
      <c r="LMG66" s="359"/>
      <c r="LMH66" s="359"/>
      <c r="LMI66" s="359"/>
      <c r="LMJ66" s="359"/>
      <c r="LMK66" s="359"/>
      <c r="LML66" s="360"/>
      <c r="LMM66" s="359"/>
      <c r="LMN66" s="359"/>
      <c r="LMO66" s="359"/>
      <c r="LMP66" s="359"/>
      <c r="LMQ66" s="359"/>
      <c r="LMR66" s="359"/>
      <c r="LMS66" s="359"/>
      <c r="LMT66" s="359"/>
      <c r="LMU66" s="360"/>
      <c r="LMV66" s="359"/>
      <c r="LMW66" s="359"/>
      <c r="LMX66" s="359"/>
      <c r="LMY66" s="359"/>
      <c r="LMZ66" s="359"/>
      <c r="LNA66" s="359"/>
      <c r="LNB66" s="359"/>
      <c r="LNC66" s="359"/>
      <c r="LND66" s="360"/>
      <c r="LNE66" s="359"/>
      <c r="LNF66" s="359"/>
      <c r="LNG66" s="359"/>
      <c r="LNH66" s="359"/>
      <c r="LNI66" s="359"/>
      <c r="LNJ66" s="359"/>
      <c r="LNK66" s="359"/>
      <c r="LNL66" s="359"/>
      <c r="LNM66" s="360"/>
      <c r="LNN66" s="359"/>
      <c r="LNO66" s="359"/>
      <c r="LNP66" s="359"/>
      <c r="LNQ66" s="359"/>
      <c r="LNR66" s="359"/>
      <c r="LNS66" s="359"/>
      <c r="LNT66" s="359"/>
      <c r="LNU66" s="359"/>
      <c r="LNV66" s="360"/>
      <c r="LNW66" s="359"/>
      <c r="LNX66" s="359"/>
      <c r="LNY66" s="359"/>
      <c r="LNZ66" s="359"/>
      <c r="LOA66" s="359"/>
      <c r="LOB66" s="359"/>
      <c r="LOC66" s="359"/>
      <c r="LOD66" s="359"/>
      <c r="LOE66" s="360"/>
      <c r="LOF66" s="359"/>
      <c r="LOG66" s="359"/>
      <c r="LOH66" s="359"/>
      <c r="LOI66" s="359"/>
      <c r="LOJ66" s="359"/>
      <c r="LOK66" s="359"/>
      <c r="LOL66" s="359"/>
      <c r="LOM66" s="359"/>
      <c r="LON66" s="360"/>
      <c r="LOO66" s="359"/>
      <c r="LOP66" s="359"/>
      <c r="LOQ66" s="359"/>
      <c r="LOR66" s="359"/>
      <c r="LOS66" s="359"/>
      <c r="LOT66" s="359"/>
      <c r="LOU66" s="359"/>
      <c r="LOV66" s="359"/>
      <c r="LOW66" s="360"/>
      <c r="LOX66" s="359"/>
      <c r="LOY66" s="359"/>
      <c r="LOZ66" s="359"/>
      <c r="LPA66" s="359"/>
      <c r="LPB66" s="359"/>
      <c r="LPC66" s="359"/>
      <c r="LPD66" s="359"/>
      <c r="LPE66" s="359"/>
      <c r="LPF66" s="360"/>
      <c r="LPG66" s="359"/>
      <c r="LPH66" s="359"/>
      <c r="LPI66" s="359"/>
      <c r="LPJ66" s="359"/>
      <c r="LPK66" s="359"/>
      <c r="LPL66" s="359"/>
      <c r="LPM66" s="359"/>
      <c r="LPN66" s="359"/>
      <c r="LPO66" s="360"/>
      <c r="LPP66" s="359"/>
      <c r="LPQ66" s="359"/>
      <c r="LPR66" s="359"/>
      <c r="LPS66" s="359"/>
      <c r="LPT66" s="359"/>
      <c r="LPU66" s="359"/>
      <c r="LPV66" s="359"/>
      <c r="LPW66" s="359"/>
      <c r="LPX66" s="360"/>
      <c r="LPY66" s="359"/>
      <c r="LPZ66" s="359"/>
      <c r="LQA66" s="359"/>
      <c r="LQB66" s="359"/>
      <c r="LQC66" s="359"/>
      <c r="LQD66" s="359"/>
      <c r="LQE66" s="359"/>
      <c r="LQF66" s="359"/>
      <c r="LQG66" s="360"/>
      <c r="LQH66" s="359"/>
      <c r="LQI66" s="359"/>
      <c r="LQJ66" s="359"/>
      <c r="LQK66" s="359"/>
      <c r="LQL66" s="359"/>
      <c r="LQM66" s="359"/>
      <c r="LQN66" s="359"/>
      <c r="LQO66" s="359"/>
      <c r="LQP66" s="360"/>
      <c r="LQQ66" s="359"/>
      <c r="LQR66" s="359"/>
      <c r="LQS66" s="359"/>
      <c r="LQT66" s="359"/>
      <c r="LQU66" s="359"/>
      <c r="LQV66" s="359"/>
      <c r="LQW66" s="359"/>
      <c r="LQX66" s="359"/>
      <c r="LQY66" s="360"/>
      <c r="LQZ66" s="359"/>
      <c r="LRA66" s="359"/>
      <c r="LRB66" s="359"/>
      <c r="LRC66" s="359"/>
      <c r="LRD66" s="359"/>
      <c r="LRE66" s="359"/>
      <c r="LRF66" s="359"/>
      <c r="LRG66" s="359"/>
      <c r="LRH66" s="360"/>
      <c r="LRI66" s="359"/>
      <c r="LRJ66" s="359"/>
      <c r="LRK66" s="359"/>
      <c r="LRL66" s="359"/>
      <c r="LRM66" s="359"/>
      <c r="LRN66" s="359"/>
      <c r="LRO66" s="359"/>
      <c r="LRP66" s="359"/>
      <c r="LRQ66" s="360"/>
      <c r="LRR66" s="359"/>
      <c r="LRS66" s="359"/>
      <c r="LRT66" s="359"/>
      <c r="LRU66" s="359"/>
      <c r="LRV66" s="359"/>
      <c r="LRW66" s="359"/>
      <c r="LRX66" s="359"/>
      <c r="LRY66" s="359"/>
      <c r="LRZ66" s="360"/>
      <c r="LSA66" s="359"/>
      <c r="LSB66" s="359"/>
      <c r="LSC66" s="359"/>
      <c r="LSD66" s="359"/>
      <c r="LSE66" s="359"/>
      <c r="LSF66" s="359"/>
      <c r="LSG66" s="359"/>
      <c r="LSH66" s="359"/>
      <c r="LSI66" s="360"/>
      <c r="LSJ66" s="359"/>
      <c r="LSK66" s="359"/>
      <c r="LSL66" s="359"/>
      <c r="LSM66" s="359"/>
      <c r="LSN66" s="359"/>
      <c r="LSO66" s="359"/>
      <c r="LSP66" s="359"/>
      <c r="LSQ66" s="359"/>
      <c r="LSR66" s="360"/>
      <c r="LSS66" s="359"/>
      <c r="LST66" s="359"/>
      <c r="LSU66" s="359"/>
      <c r="LSV66" s="359"/>
      <c r="LSW66" s="359"/>
      <c r="LSX66" s="359"/>
      <c r="LSY66" s="359"/>
      <c r="LSZ66" s="359"/>
      <c r="LTA66" s="360"/>
      <c r="LTB66" s="359"/>
      <c r="LTC66" s="359"/>
      <c r="LTD66" s="359"/>
      <c r="LTE66" s="359"/>
      <c r="LTF66" s="359"/>
      <c r="LTG66" s="359"/>
      <c r="LTH66" s="359"/>
      <c r="LTI66" s="359"/>
      <c r="LTJ66" s="360"/>
      <c r="LTK66" s="359"/>
      <c r="LTL66" s="359"/>
      <c r="LTM66" s="359"/>
      <c r="LTN66" s="359"/>
      <c r="LTO66" s="359"/>
      <c r="LTP66" s="359"/>
      <c r="LTQ66" s="359"/>
      <c r="LTR66" s="359"/>
      <c r="LTS66" s="360"/>
      <c r="LTT66" s="359"/>
      <c r="LTU66" s="359"/>
      <c r="LTV66" s="359"/>
      <c r="LTW66" s="359"/>
      <c r="LTX66" s="359"/>
      <c r="LTY66" s="359"/>
      <c r="LTZ66" s="359"/>
      <c r="LUA66" s="359"/>
      <c r="LUB66" s="360"/>
      <c r="LUC66" s="359"/>
      <c r="LUD66" s="359"/>
      <c r="LUE66" s="359"/>
      <c r="LUF66" s="359"/>
      <c r="LUG66" s="359"/>
      <c r="LUH66" s="359"/>
      <c r="LUI66" s="359"/>
      <c r="LUJ66" s="359"/>
      <c r="LUK66" s="360"/>
      <c r="LUL66" s="359"/>
      <c r="LUM66" s="359"/>
      <c r="LUN66" s="359"/>
      <c r="LUO66" s="359"/>
      <c r="LUP66" s="359"/>
      <c r="LUQ66" s="359"/>
      <c r="LUR66" s="359"/>
      <c r="LUS66" s="359"/>
      <c r="LUT66" s="360"/>
      <c r="LUU66" s="359"/>
      <c r="LUV66" s="359"/>
      <c r="LUW66" s="359"/>
      <c r="LUX66" s="359"/>
      <c r="LUY66" s="359"/>
      <c r="LUZ66" s="359"/>
      <c r="LVA66" s="359"/>
      <c r="LVB66" s="359"/>
      <c r="LVC66" s="360"/>
      <c r="LVD66" s="359"/>
      <c r="LVE66" s="359"/>
      <c r="LVF66" s="359"/>
      <c r="LVG66" s="359"/>
      <c r="LVH66" s="359"/>
      <c r="LVI66" s="359"/>
      <c r="LVJ66" s="359"/>
      <c r="LVK66" s="359"/>
      <c r="LVL66" s="360"/>
      <c r="LVM66" s="359"/>
      <c r="LVN66" s="359"/>
      <c r="LVO66" s="359"/>
      <c r="LVP66" s="359"/>
      <c r="LVQ66" s="359"/>
      <c r="LVR66" s="359"/>
      <c r="LVS66" s="359"/>
      <c r="LVT66" s="359"/>
      <c r="LVU66" s="360"/>
      <c r="LVV66" s="359"/>
      <c r="LVW66" s="359"/>
      <c r="LVX66" s="359"/>
      <c r="LVY66" s="359"/>
      <c r="LVZ66" s="359"/>
      <c r="LWA66" s="359"/>
      <c r="LWB66" s="359"/>
      <c r="LWC66" s="359"/>
      <c r="LWD66" s="360"/>
      <c r="LWE66" s="359"/>
      <c r="LWF66" s="359"/>
      <c r="LWG66" s="359"/>
      <c r="LWH66" s="359"/>
      <c r="LWI66" s="359"/>
      <c r="LWJ66" s="359"/>
      <c r="LWK66" s="359"/>
      <c r="LWL66" s="359"/>
      <c r="LWM66" s="360"/>
      <c r="LWN66" s="359"/>
      <c r="LWO66" s="359"/>
      <c r="LWP66" s="359"/>
      <c r="LWQ66" s="359"/>
      <c r="LWR66" s="359"/>
      <c r="LWS66" s="359"/>
      <c r="LWT66" s="359"/>
      <c r="LWU66" s="359"/>
      <c r="LWV66" s="360"/>
      <c r="LWW66" s="359"/>
      <c r="LWX66" s="359"/>
      <c r="LWY66" s="359"/>
      <c r="LWZ66" s="359"/>
      <c r="LXA66" s="359"/>
      <c r="LXB66" s="359"/>
      <c r="LXC66" s="359"/>
      <c r="LXD66" s="359"/>
      <c r="LXE66" s="360"/>
      <c r="LXF66" s="359"/>
      <c r="LXG66" s="359"/>
      <c r="LXH66" s="359"/>
      <c r="LXI66" s="359"/>
      <c r="LXJ66" s="359"/>
      <c r="LXK66" s="359"/>
      <c r="LXL66" s="359"/>
      <c r="LXM66" s="359"/>
      <c r="LXN66" s="360"/>
      <c r="LXO66" s="359"/>
      <c r="LXP66" s="359"/>
      <c r="LXQ66" s="359"/>
      <c r="LXR66" s="359"/>
      <c r="LXS66" s="359"/>
      <c r="LXT66" s="359"/>
      <c r="LXU66" s="359"/>
      <c r="LXV66" s="359"/>
      <c r="LXW66" s="360"/>
      <c r="LXX66" s="359"/>
      <c r="LXY66" s="359"/>
      <c r="LXZ66" s="359"/>
      <c r="LYA66" s="359"/>
      <c r="LYB66" s="359"/>
      <c r="LYC66" s="359"/>
      <c r="LYD66" s="359"/>
      <c r="LYE66" s="359"/>
      <c r="LYF66" s="360"/>
      <c r="LYG66" s="359"/>
      <c r="LYH66" s="359"/>
      <c r="LYI66" s="359"/>
      <c r="LYJ66" s="359"/>
      <c r="LYK66" s="359"/>
      <c r="LYL66" s="359"/>
      <c r="LYM66" s="359"/>
      <c r="LYN66" s="359"/>
      <c r="LYO66" s="360"/>
      <c r="LYP66" s="359"/>
      <c r="LYQ66" s="359"/>
      <c r="LYR66" s="359"/>
      <c r="LYS66" s="359"/>
      <c r="LYT66" s="359"/>
      <c r="LYU66" s="359"/>
      <c r="LYV66" s="359"/>
      <c r="LYW66" s="359"/>
      <c r="LYX66" s="360"/>
      <c r="LYY66" s="359"/>
      <c r="LYZ66" s="359"/>
      <c r="LZA66" s="359"/>
      <c r="LZB66" s="359"/>
      <c r="LZC66" s="359"/>
      <c r="LZD66" s="359"/>
      <c r="LZE66" s="359"/>
      <c r="LZF66" s="359"/>
      <c r="LZG66" s="360"/>
      <c r="LZH66" s="359"/>
      <c r="LZI66" s="359"/>
      <c r="LZJ66" s="359"/>
      <c r="LZK66" s="359"/>
      <c r="LZL66" s="359"/>
      <c r="LZM66" s="359"/>
      <c r="LZN66" s="359"/>
      <c r="LZO66" s="359"/>
      <c r="LZP66" s="360"/>
      <c r="LZQ66" s="359"/>
      <c r="LZR66" s="359"/>
      <c r="LZS66" s="359"/>
      <c r="LZT66" s="359"/>
      <c r="LZU66" s="359"/>
      <c r="LZV66" s="359"/>
      <c r="LZW66" s="359"/>
      <c r="LZX66" s="359"/>
      <c r="LZY66" s="360"/>
      <c r="LZZ66" s="359"/>
      <c r="MAA66" s="359"/>
      <c r="MAB66" s="359"/>
      <c r="MAC66" s="359"/>
      <c r="MAD66" s="359"/>
      <c r="MAE66" s="359"/>
      <c r="MAF66" s="359"/>
      <c r="MAG66" s="359"/>
      <c r="MAH66" s="360"/>
      <c r="MAI66" s="359"/>
      <c r="MAJ66" s="359"/>
      <c r="MAK66" s="359"/>
      <c r="MAL66" s="359"/>
      <c r="MAM66" s="359"/>
      <c r="MAN66" s="359"/>
      <c r="MAO66" s="359"/>
      <c r="MAP66" s="359"/>
      <c r="MAQ66" s="360"/>
      <c r="MAR66" s="359"/>
      <c r="MAS66" s="359"/>
      <c r="MAT66" s="359"/>
      <c r="MAU66" s="359"/>
      <c r="MAV66" s="359"/>
      <c r="MAW66" s="359"/>
      <c r="MAX66" s="359"/>
      <c r="MAY66" s="359"/>
      <c r="MAZ66" s="360"/>
      <c r="MBA66" s="359"/>
      <c r="MBB66" s="359"/>
      <c r="MBC66" s="359"/>
      <c r="MBD66" s="359"/>
      <c r="MBE66" s="359"/>
      <c r="MBF66" s="359"/>
      <c r="MBG66" s="359"/>
      <c r="MBH66" s="359"/>
      <c r="MBI66" s="360"/>
      <c r="MBJ66" s="359"/>
      <c r="MBK66" s="359"/>
      <c r="MBL66" s="359"/>
      <c r="MBM66" s="359"/>
      <c r="MBN66" s="359"/>
      <c r="MBO66" s="359"/>
      <c r="MBP66" s="359"/>
      <c r="MBQ66" s="359"/>
      <c r="MBR66" s="360"/>
      <c r="MBS66" s="359"/>
      <c r="MBT66" s="359"/>
      <c r="MBU66" s="359"/>
      <c r="MBV66" s="359"/>
      <c r="MBW66" s="359"/>
      <c r="MBX66" s="359"/>
      <c r="MBY66" s="359"/>
      <c r="MBZ66" s="359"/>
      <c r="MCA66" s="360"/>
      <c r="MCB66" s="359"/>
      <c r="MCC66" s="359"/>
      <c r="MCD66" s="359"/>
      <c r="MCE66" s="359"/>
      <c r="MCF66" s="359"/>
      <c r="MCG66" s="359"/>
      <c r="MCH66" s="359"/>
      <c r="MCI66" s="359"/>
      <c r="MCJ66" s="360"/>
      <c r="MCK66" s="359"/>
      <c r="MCL66" s="359"/>
      <c r="MCM66" s="359"/>
      <c r="MCN66" s="359"/>
      <c r="MCO66" s="359"/>
      <c r="MCP66" s="359"/>
      <c r="MCQ66" s="359"/>
      <c r="MCR66" s="359"/>
      <c r="MCS66" s="360"/>
      <c r="MCT66" s="359"/>
      <c r="MCU66" s="359"/>
      <c r="MCV66" s="359"/>
      <c r="MCW66" s="359"/>
      <c r="MCX66" s="359"/>
      <c r="MCY66" s="359"/>
      <c r="MCZ66" s="359"/>
      <c r="MDA66" s="359"/>
      <c r="MDB66" s="360"/>
      <c r="MDC66" s="359"/>
      <c r="MDD66" s="359"/>
      <c r="MDE66" s="359"/>
      <c r="MDF66" s="359"/>
      <c r="MDG66" s="359"/>
      <c r="MDH66" s="359"/>
      <c r="MDI66" s="359"/>
      <c r="MDJ66" s="359"/>
      <c r="MDK66" s="360"/>
      <c r="MDL66" s="359"/>
      <c r="MDM66" s="359"/>
      <c r="MDN66" s="359"/>
      <c r="MDO66" s="359"/>
      <c r="MDP66" s="359"/>
      <c r="MDQ66" s="359"/>
      <c r="MDR66" s="359"/>
      <c r="MDS66" s="359"/>
      <c r="MDT66" s="360"/>
      <c r="MDU66" s="359"/>
      <c r="MDV66" s="359"/>
      <c r="MDW66" s="359"/>
      <c r="MDX66" s="359"/>
      <c r="MDY66" s="359"/>
      <c r="MDZ66" s="359"/>
      <c r="MEA66" s="359"/>
      <c r="MEB66" s="359"/>
      <c r="MEC66" s="360"/>
      <c r="MED66" s="359"/>
      <c r="MEE66" s="359"/>
      <c r="MEF66" s="359"/>
      <c r="MEG66" s="359"/>
      <c r="MEH66" s="359"/>
      <c r="MEI66" s="359"/>
      <c r="MEJ66" s="359"/>
      <c r="MEK66" s="359"/>
      <c r="MEL66" s="360"/>
      <c r="MEM66" s="359"/>
      <c r="MEN66" s="359"/>
      <c r="MEO66" s="359"/>
      <c r="MEP66" s="359"/>
      <c r="MEQ66" s="359"/>
      <c r="MER66" s="359"/>
      <c r="MES66" s="359"/>
      <c r="MET66" s="359"/>
      <c r="MEU66" s="360"/>
      <c r="MEV66" s="359"/>
      <c r="MEW66" s="359"/>
      <c r="MEX66" s="359"/>
      <c r="MEY66" s="359"/>
      <c r="MEZ66" s="359"/>
      <c r="MFA66" s="359"/>
      <c r="MFB66" s="359"/>
      <c r="MFC66" s="359"/>
      <c r="MFD66" s="360"/>
      <c r="MFE66" s="359"/>
      <c r="MFF66" s="359"/>
      <c r="MFG66" s="359"/>
      <c r="MFH66" s="359"/>
      <c r="MFI66" s="359"/>
      <c r="MFJ66" s="359"/>
      <c r="MFK66" s="359"/>
      <c r="MFL66" s="359"/>
      <c r="MFM66" s="360"/>
      <c r="MFN66" s="359"/>
      <c r="MFO66" s="359"/>
      <c r="MFP66" s="359"/>
      <c r="MFQ66" s="359"/>
      <c r="MFR66" s="359"/>
      <c r="MFS66" s="359"/>
      <c r="MFT66" s="359"/>
      <c r="MFU66" s="359"/>
      <c r="MFV66" s="360"/>
      <c r="MFW66" s="359"/>
      <c r="MFX66" s="359"/>
      <c r="MFY66" s="359"/>
      <c r="MFZ66" s="359"/>
      <c r="MGA66" s="359"/>
      <c r="MGB66" s="359"/>
      <c r="MGC66" s="359"/>
      <c r="MGD66" s="359"/>
      <c r="MGE66" s="360"/>
      <c r="MGF66" s="359"/>
      <c r="MGG66" s="359"/>
      <c r="MGH66" s="359"/>
      <c r="MGI66" s="359"/>
      <c r="MGJ66" s="359"/>
      <c r="MGK66" s="359"/>
      <c r="MGL66" s="359"/>
      <c r="MGM66" s="359"/>
      <c r="MGN66" s="360"/>
      <c r="MGO66" s="359"/>
      <c r="MGP66" s="359"/>
      <c r="MGQ66" s="359"/>
      <c r="MGR66" s="359"/>
      <c r="MGS66" s="359"/>
      <c r="MGT66" s="359"/>
      <c r="MGU66" s="359"/>
      <c r="MGV66" s="359"/>
      <c r="MGW66" s="360"/>
      <c r="MGX66" s="359"/>
      <c r="MGY66" s="359"/>
      <c r="MGZ66" s="359"/>
      <c r="MHA66" s="359"/>
      <c r="MHB66" s="359"/>
      <c r="MHC66" s="359"/>
      <c r="MHD66" s="359"/>
      <c r="MHE66" s="359"/>
      <c r="MHF66" s="360"/>
      <c r="MHG66" s="359"/>
      <c r="MHH66" s="359"/>
      <c r="MHI66" s="359"/>
      <c r="MHJ66" s="359"/>
      <c r="MHK66" s="359"/>
      <c r="MHL66" s="359"/>
      <c r="MHM66" s="359"/>
      <c r="MHN66" s="359"/>
      <c r="MHO66" s="360"/>
      <c r="MHP66" s="359"/>
      <c r="MHQ66" s="359"/>
      <c r="MHR66" s="359"/>
      <c r="MHS66" s="359"/>
      <c r="MHT66" s="359"/>
      <c r="MHU66" s="359"/>
      <c r="MHV66" s="359"/>
      <c r="MHW66" s="359"/>
      <c r="MHX66" s="360"/>
      <c r="MHY66" s="359"/>
      <c r="MHZ66" s="359"/>
      <c r="MIA66" s="359"/>
      <c r="MIB66" s="359"/>
      <c r="MIC66" s="359"/>
      <c r="MID66" s="359"/>
      <c r="MIE66" s="359"/>
      <c r="MIF66" s="359"/>
      <c r="MIG66" s="360"/>
      <c r="MIH66" s="359"/>
      <c r="MII66" s="359"/>
      <c r="MIJ66" s="359"/>
      <c r="MIK66" s="359"/>
      <c r="MIL66" s="359"/>
      <c r="MIM66" s="359"/>
      <c r="MIN66" s="359"/>
      <c r="MIO66" s="359"/>
      <c r="MIP66" s="360"/>
      <c r="MIQ66" s="359"/>
      <c r="MIR66" s="359"/>
      <c r="MIS66" s="359"/>
      <c r="MIT66" s="359"/>
      <c r="MIU66" s="359"/>
      <c r="MIV66" s="359"/>
      <c r="MIW66" s="359"/>
      <c r="MIX66" s="359"/>
      <c r="MIY66" s="360"/>
      <c r="MIZ66" s="359"/>
      <c r="MJA66" s="359"/>
      <c r="MJB66" s="359"/>
      <c r="MJC66" s="359"/>
      <c r="MJD66" s="359"/>
      <c r="MJE66" s="359"/>
      <c r="MJF66" s="359"/>
      <c r="MJG66" s="359"/>
      <c r="MJH66" s="360"/>
      <c r="MJI66" s="359"/>
      <c r="MJJ66" s="359"/>
      <c r="MJK66" s="359"/>
      <c r="MJL66" s="359"/>
      <c r="MJM66" s="359"/>
      <c r="MJN66" s="359"/>
      <c r="MJO66" s="359"/>
      <c r="MJP66" s="359"/>
      <c r="MJQ66" s="360"/>
      <c r="MJR66" s="359"/>
      <c r="MJS66" s="359"/>
      <c r="MJT66" s="359"/>
      <c r="MJU66" s="359"/>
      <c r="MJV66" s="359"/>
      <c r="MJW66" s="359"/>
      <c r="MJX66" s="359"/>
      <c r="MJY66" s="359"/>
      <c r="MJZ66" s="360"/>
      <c r="MKA66" s="359"/>
      <c r="MKB66" s="359"/>
      <c r="MKC66" s="359"/>
      <c r="MKD66" s="359"/>
      <c r="MKE66" s="359"/>
      <c r="MKF66" s="359"/>
      <c r="MKG66" s="359"/>
      <c r="MKH66" s="359"/>
      <c r="MKI66" s="360"/>
      <c r="MKJ66" s="359"/>
      <c r="MKK66" s="359"/>
      <c r="MKL66" s="359"/>
      <c r="MKM66" s="359"/>
      <c r="MKN66" s="359"/>
      <c r="MKO66" s="359"/>
      <c r="MKP66" s="359"/>
      <c r="MKQ66" s="359"/>
      <c r="MKR66" s="360"/>
      <c r="MKS66" s="359"/>
      <c r="MKT66" s="359"/>
      <c r="MKU66" s="359"/>
      <c r="MKV66" s="359"/>
      <c r="MKW66" s="359"/>
      <c r="MKX66" s="359"/>
      <c r="MKY66" s="359"/>
      <c r="MKZ66" s="359"/>
      <c r="MLA66" s="360"/>
      <c r="MLB66" s="359"/>
      <c r="MLC66" s="359"/>
      <c r="MLD66" s="359"/>
      <c r="MLE66" s="359"/>
      <c r="MLF66" s="359"/>
      <c r="MLG66" s="359"/>
      <c r="MLH66" s="359"/>
      <c r="MLI66" s="359"/>
      <c r="MLJ66" s="360"/>
      <c r="MLK66" s="359"/>
      <c r="MLL66" s="359"/>
      <c r="MLM66" s="359"/>
      <c r="MLN66" s="359"/>
      <c r="MLO66" s="359"/>
      <c r="MLP66" s="359"/>
      <c r="MLQ66" s="359"/>
      <c r="MLR66" s="359"/>
      <c r="MLS66" s="360"/>
      <c r="MLT66" s="359"/>
      <c r="MLU66" s="359"/>
      <c r="MLV66" s="359"/>
      <c r="MLW66" s="359"/>
      <c r="MLX66" s="359"/>
      <c r="MLY66" s="359"/>
      <c r="MLZ66" s="359"/>
      <c r="MMA66" s="359"/>
      <c r="MMB66" s="360"/>
      <c r="MMC66" s="359"/>
      <c r="MMD66" s="359"/>
      <c r="MME66" s="359"/>
      <c r="MMF66" s="359"/>
      <c r="MMG66" s="359"/>
      <c r="MMH66" s="359"/>
      <c r="MMI66" s="359"/>
      <c r="MMJ66" s="359"/>
      <c r="MMK66" s="360"/>
      <c r="MML66" s="359"/>
      <c r="MMM66" s="359"/>
      <c r="MMN66" s="359"/>
      <c r="MMO66" s="359"/>
      <c r="MMP66" s="359"/>
      <c r="MMQ66" s="359"/>
      <c r="MMR66" s="359"/>
      <c r="MMS66" s="359"/>
      <c r="MMT66" s="360"/>
      <c r="MMU66" s="359"/>
      <c r="MMV66" s="359"/>
      <c r="MMW66" s="359"/>
      <c r="MMX66" s="359"/>
      <c r="MMY66" s="359"/>
      <c r="MMZ66" s="359"/>
      <c r="MNA66" s="359"/>
      <c r="MNB66" s="359"/>
      <c r="MNC66" s="360"/>
      <c r="MND66" s="359"/>
      <c r="MNE66" s="359"/>
      <c r="MNF66" s="359"/>
      <c r="MNG66" s="359"/>
      <c r="MNH66" s="359"/>
      <c r="MNI66" s="359"/>
      <c r="MNJ66" s="359"/>
      <c r="MNK66" s="359"/>
      <c r="MNL66" s="360"/>
      <c r="MNM66" s="359"/>
      <c r="MNN66" s="359"/>
      <c r="MNO66" s="359"/>
      <c r="MNP66" s="359"/>
      <c r="MNQ66" s="359"/>
      <c r="MNR66" s="359"/>
      <c r="MNS66" s="359"/>
      <c r="MNT66" s="359"/>
      <c r="MNU66" s="360"/>
      <c r="MNV66" s="359"/>
      <c r="MNW66" s="359"/>
      <c r="MNX66" s="359"/>
      <c r="MNY66" s="359"/>
      <c r="MNZ66" s="359"/>
      <c r="MOA66" s="359"/>
      <c r="MOB66" s="359"/>
      <c r="MOC66" s="359"/>
      <c r="MOD66" s="360"/>
      <c r="MOE66" s="359"/>
      <c r="MOF66" s="359"/>
      <c r="MOG66" s="359"/>
      <c r="MOH66" s="359"/>
      <c r="MOI66" s="359"/>
      <c r="MOJ66" s="359"/>
      <c r="MOK66" s="359"/>
      <c r="MOL66" s="359"/>
      <c r="MOM66" s="360"/>
      <c r="MON66" s="359"/>
      <c r="MOO66" s="359"/>
      <c r="MOP66" s="359"/>
      <c r="MOQ66" s="359"/>
      <c r="MOR66" s="359"/>
      <c r="MOS66" s="359"/>
      <c r="MOT66" s="359"/>
      <c r="MOU66" s="359"/>
      <c r="MOV66" s="360"/>
      <c r="MOW66" s="359"/>
      <c r="MOX66" s="359"/>
      <c r="MOY66" s="359"/>
      <c r="MOZ66" s="359"/>
      <c r="MPA66" s="359"/>
      <c r="MPB66" s="359"/>
      <c r="MPC66" s="359"/>
      <c r="MPD66" s="359"/>
      <c r="MPE66" s="360"/>
      <c r="MPF66" s="359"/>
      <c r="MPG66" s="359"/>
      <c r="MPH66" s="359"/>
      <c r="MPI66" s="359"/>
      <c r="MPJ66" s="359"/>
      <c r="MPK66" s="359"/>
      <c r="MPL66" s="359"/>
      <c r="MPM66" s="359"/>
      <c r="MPN66" s="360"/>
      <c r="MPO66" s="359"/>
      <c r="MPP66" s="359"/>
      <c r="MPQ66" s="359"/>
      <c r="MPR66" s="359"/>
      <c r="MPS66" s="359"/>
      <c r="MPT66" s="359"/>
      <c r="MPU66" s="359"/>
      <c r="MPV66" s="359"/>
      <c r="MPW66" s="360"/>
      <c r="MPX66" s="359"/>
      <c r="MPY66" s="359"/>
      <c r="MPZ66" s="359"/>
      <c r="MQA66" s="359"/>
      <c r="MQB66" s="359"/>
      <c r="MQC66" s="359"/>
      <c r="MQD66" s="359"/>
      <c r="MQE66" s="359"/>
      <c r="MQF66" s="360"/>
      <c r="MQG66" s="359"/>
      <c r="MQH66" s="359"/>
      <c r="MQI66" s="359"/>
      <c r="MQJ66" s="359"/>
      <c r="MQK66" s="359"/>
      <c r="MQL66" s="359"/>
      <c r="MQM66" s="359"/>
      <c r="MQN66" s="359"/>
      <c r="MQO66" s="360"/>
      <c r="MQP66" s="359"/>
      <c r="MQQ66" s="359"/>
      <c r="MQR66" s="359"/>
      <c r="MQS66" s="359"/>
      <c r="MQT66" s="359"/>
      <c r="MQU66" s="359"/>
      <c r="MQV66" s="359"/>
      <c r="MQW66" s="359"/>
      <c r="MQX66" s="360"/>
      <c r="MQY66" s="359"/>
      <c r="MQZ66" s="359"/>
      <c r="MRA66" s="359"/>
      <c r="MRB66" s="359"/>
      <c r="MRC66" s="359"/>
      <c r="MRD66" s="359"/>
      <c r="MRE66" s="359"/>
      <c r="MRF66" s="359"/>
      <c r="MRG66" s="360"/>
      <c r="MRH66" s="359"/>
      <c r="MRI66" s="359"/>
      <c r="MRJ66" s="359"/>
      <c r="MRK66" s="359"/>
      <c r="MRL66" s="359"/>
      <c r="MRM66" s="359"/>
      <c r="MRN66" s="359"/>
      <c r="MRO66" s="359"/>
      <c r="MRP66" s="360"/>
      <c r="MRQ66" s="359"/>
      <c r="MRR66" s="359"/>
      <c r="MRS66" s="359"/>
      <c r="MRT66" s="359"/>
      <c r="MRU66" s="359"/>
      <c r="MRV66" s="359"/>
      <c r="MRW66" s="359"/>
      <c r="MRX66" s="359"/>
      <c r="MRY66" s="360"/>
      <c r="MRZ66" s="359"/>
      <c r="MSA66" s="359"/>
      <c r="MSB66" s="359"/>
      <c r="MSC66" s="359"/>
      <c r="MSD66" s="359"/>
      <c r="MSE66" s="359"/>
      <c r="MSF66" s="359"/>
      <c r="MSG66" s="359"/>
      <c r="MSH66" s="360"/>
      <c r="MSI66" s="359"/>
      <c r="MSJ66" s="359"/>
      <c r="MSK66" s="359"/>
      <c r="MSL66" s="359"/>
      <c r="MSM66" s="359"/>
      <c r="MSN66" s="359"/>
      <c r="MSO66" s="359"/>
      <c r="MSP66" s="359"/>
      <c r="MSQ66" s="360"/>
      <c r="MSR66" s="359"/>
      <c r="MSS66" s="359"/>
      <c r="MST66" s="359"/>
      <c r="MSU66" s="359"/>
      <c r="MSV66" s="359"/>
      <c r="MSW66" s="359"/>
      <c r="MSX66" s="359"/>
      <c r="MSY66" s="359"/>
      <c r="MSZ66" s="360"/>
      <c r="MTA66" s="359"/>
      <c r="MTB66" s="359"/>
      <c r="MTC66" s="359"/>
      <c r="MTD66" s="359"/>
      <c r="MTE66" s="359"/>
      <c r="MTF66" s="359"/>
      <c r="MTG66" s="359"/>
      <c r="MTH66" s="359"/>
      <c r="MTI66" s="360"/>
      <c r="MTJ66" s="359"/>
      <c r="MTK66" s="359"/>
      <c r="MTL66" s="359"/>
      <c r="MTM66" s="359"/>
      <c r="MTN66" s="359"/>
      <c r="MTO66" s="359"/>
      <c r="MTP66" s="359"/>
      <c r="MTQ66" s="359"/>
      <c r="MTR66" s="360"/>
      <c r="MTS66" s="359"/>
      <c r="MTT66" s="359"/>
      <c r="MTU66" s="359"/>
      <c r="MTV66" s="359"/>
      <c r="MTW66" s="359"/>
      <c r="MTX66" s="359"/>
      <c r="MTY66" s="359"/>
      <c r="MTZ66" s="359"/>
      <c r="MUA66" s="360"/>
      <c r="MUB66" s="359"/>
      <c r="MUC66" s="359"/>
      <c r="MUD66" s="359"/>
      <c r="MUE66" s="359"/>
      <c r="MUF66" s="359"/>
      <c r="MUG66" s="359"/>
      <c r="MUH66" s="359"/>
      <c r="MUI66" s="359"/>
      <c r="MUJ66" s="360"/>
      <c r="MUK66" s="359"/>
      <c r="MUL66" s="359"/>
      <c r="MUM66" s="359"/>
      <c r="MUN66" s="359"/>
      <c r="MUO66" s="359"/>
      <c r="MUP66" s="359"/>
      <c r="MUQ66" s="359"/>
      <c r="MUR66" s="359"/>
      <c r="MUS66" s="360"/>
      <c r="MUT66" s="359"/>
      <c r="MUU66" s="359"/>
      <c r="MUV66" s="359"/>
      <c r="MUW66" s="359"/>
      <c r="MUX66" s="359"/>
      <c r="MUY66" s="359"/>
      <c r="MUZ66" s="359"/>
      <c r="MVA66" s="359"/>
      <c r="MVB66" s="360"/>
      <c r="MVC66" s="359"/>
      <c r="MVD66" s="359"/>
      <c r="MVE66" s="359"/>
      <c r="MVF66" s="359"/>
      <c r="MVG66" s="359"/>
      <c r="MVH66" s="359"/>
      <c r="MVI66" s="359"/>
      <c r="MVJ66" s="359"/>
      <c r="MVK66" s="360"/>
      <c r="MVL66" s="359"/>
      <c r="MVM66" s="359"/>
      <c r="MVN66" s="359"/>
      <c r="MVO66" s="359"/>
      <c r="MVP66" s="359"/>
      <c r="MVQ66" s="359"/>
      <c r="MVR66" s="359"/>
      <c r="MVS66" s="359"/>
      <c r="MVT66" s="360"/>
      <c r="MVU66" s="359"/>
      <c r="MVV66" s="359"/>
      <c r="MVW66" s="359"/>
      <c r="MVX66" s="359"/>
      <c r="MVY66" s="359"/>
      <c r="MVZ66" s="359"/>
      <c r="MWA66" s="359"/>
      <c r="MWB66" s="359"/>
      <c r="MWC66" s="360"/>
      <c r="MWD66" s="359"/>
      <c r="MWE66" s="359"/>
      <c r="MWF66" s="359"/>
      <c r="MWG66" s="359"/>
      <c r="MWH66" s="359"/>
      <c r="MWI66" s="359"/>
      <c r="MWJ66" s="359"/>
      <c r="MWK66" s="359"/>
      <c r="MWL66" s="360"/>
      <c r="MWM66" s="359"/>
      <c r="MWN66" s="359"/>
      <c r="MWO66" s="359"/>
      <c r="MWP66" s="359"/>
      <c r="MWQ66" s="359"/>
      <c r="MWR66" s="359"/>
      <c r="MWS66" s="359"/>
      <c r="MWT66" s="359"/>
      <c r="MWU66" s="360"/>
      <c r="MWV66" s="359"/>
      <c r="MWW66" s="359"/>
      <c r="MWX66" s="359"/>
      <c r="MWY66" s="359"/>
      <c r="MWZ66" s="359"/>
      <c r="MXA66" s="359"/>
      <c r="MXB66" s="359"/>
      <c r="MXC66" s="359"/>
      <c r="MXD66" s="360"/>
      <c r="MXE66" s="359"/>
      <c r="MXF66" s="359"/>
      <c r="MXG66" s="359"/>
      <c r="MXH66" s="359"/>
      <c r="MXI66" s="359"/>
      <c r="MXJ66" s="359"/>
      <c r="MXK66" s="359"/>
      <c r="MXL66" s="359"/>
      <c r="MXM66" s="360"/>
      <c r="MXN66" s="359"/>
      <c r="MXO66" s="359"/>
      <c r="MXP66" s="359"/>
      <c r="MXQ66" s="359"/>
      <c r="MXR66" s="359"/>
      <c r="MXS66" s="359"/>
      <c r="MXT66" s="359"/>
      <c r="MXU66" s="359"/>
      <c r="MXV66" s="360"/>
      <c r="MXW66" s="359"/>
      <c r="MXX66" s="359"/>
      <c r="MXY66" s="359"/>
      <c r="MXZ66" s="359"/>
      <c r="MYA66" s="359"/>
      <c r="MYB66" s="359"/>
      <c r="MYC66" s="359"/>
      <c r="MYD66" s="359"/>
      <c r="MYE66" s="360"/>
      <c r="MYF66" s="359"/>
      <c r="MYG66" s="359"/>
      <c r="MYH66" s="359"/>
      <c r="MYI66" s="359"/>
      <c r="MYJ66" s="359"/>
      <c r="MYK66" s="359"/>
      <c r="MYL66" s="359"/>
      <c r="MYM66" s="359"/>
      <c r="MYN66" s="360"/>
      <c r="MYO66" s="359"/>
      <c r="MYP66" s="359"/>
      <c r="MYQ66" s="359"/>
      <c r="MYR66" s="359"/>
      <c r="MYS66" s="359"/>
      <c r="MYT66" s="359"/>
      <c r="MYU66" s="359"/>
      <c r="MYV66" s="359"/>
      <c r="MYW66" s="360"/>
      <c r="MYX66" s="359"/>
      <c r="MYY66" s="359"/>
      <c r="MYZ66" s="359"/>
      <c r="MZA66" s="359"/>
      <c r="MZB66" s="359"/>
      <c r="MZC66" s="359"/>
      <c r="MZD66" s="359"/>
      <c r="MZE66" s="359"/>
      <c r="MZF66" s="360"/>
      <c r="MZG66" s="359"/>
      <c r="MZH66" s="359"/>
      <c r="MZI66" s="359"/>
      <c r="MZJ66" s="359"/>
      <c r="MZK66" s="359"/>
      <c r="MZL66" s="359"/>
      <c r="MZM66" s="359"/>
      <c r="MZN66" s="359"/>
      <c r="MZO66" s="360"/>
      <c r="MZP66" s="359"/>
      <c r="MZQ66" s="359"/>
      <c r="MZR66" s="359"/>
      <c r="MZS66" s="359"/>
      <c r="MZT66" s="359"/>
      <c r="MZU66" s="359"/>
      <c r="MZV66" s="359"/>
      <c r="MZW66" s="359"/>
      <c r="MZX66" s="360"/>
      <c r="MZY66" s="359"/>
      <c r="MZZ66" s="359"/>
      <c r="NAA66" s="359"/>
      <c r="NAB66" s="359"/>
      <c r="NAC66" s="359"/>
      <c r="NAD66" s="359"/>
      <c r="NAE66" s="359"/>
      <c r="NAF66" s="359"/>
      <c r="NAG66" s="360"/>
      <c r="NAH66" s="359"/>
      <c r="NAI66" s="359"/>
      <c r="NAJ66" s="359"/>
      <c r="NAK66" s="359"/>
      <c r="NAL66" s="359"/>
      <c r="NAM66" s="359"/>
      <c r="NAN66" s="359"/>
      <c r="NAO66" s="359"/>
      <c r="NAP66" s="360"/>
      <c r="NAQ66" s="359"/>
      <c r="NAR66" s="359"/>
      <c r="NAS66" s="359"/>
      <c r="NAT66" s="359"/>
      <c r="NAU66" s="359"/>
      <c r="NAV66" s="359"/>
      <c r="NAW66" s="359"/>
      <c r="NAX66" s="359"/>
      <c r="NAY66" s="360"/>
      <c r="NAZ66" s="359"/>
      <c r="NBA66" s="359"/>
      <c r="NBB66" s="359"/>
      <c r="NBC66" s="359"/>
      <c r="NBD66" s="359"/>
      <c r="NBE66" s="359"/>
      <c r="NBF66" s="359"/>
      <c r="NBG66" s="359"/>
      <c r="NBH66" s="360"/>
      <c r="NBI66" s="359"/>
      <c r="NBJ66" s="359"/>
      <c r="NBK66" s="359"/>
      <c r="NBL66" s="359"/>
      <c r="NBM66" s="359"/>
      <c r="NBN66" s="359"/>
      <c r="NBO66" s="359"/>
      <c r="NBP66" s="359"/>
      <c r="NBQ66" s="360"/>
      <c r="NBR66" s="359"/>
      <c r="NBS66" s="359"/>
      <c r="NBT66" s="359"/>
      <c r="NBU66" s="359"/>
      <c r="NBV66" s="359"/>
      <c r="NBW66" s="359"/>
      <c r="NBX66" s="359"/>
      <c r="NBY66" s="359"/>
      <c r="NBZ66" s="360"/>
      <c r="NCA66" s="359"/>
      <c r="NCB66" s="359"/>
      <c r="NCC66" s="359"/>
      <c r="NCD66" s="359"/>
      <c r="NCE66" s="359"/>
      <c r="NCF66" s="359"/>
      <c r="NCG66" s="359"/>
      <c r="NCH66" s="359"/>
      <c r="NCI66" s="360"/>
      <c r="NCJ66" s="359"/>
      <c r="NCK66" s="359"/>
      <c r="NCL66" s="359"/>
      <c r="NCM66" s="359"/>
      <c r="NCN66" s="359"/>
      <c r="NCO66" s="359"/>
      <c r="NCP66" s="359"/>
      <c r="NCQ66" s="359"/>
      <c r="NCR66" s="360"/>
      <c r="NCS66" s="359"/>
      <c r="NCT66" s="359"/>
      <c r="NCU66" s="359"/>
      <c r="NCV66" s="359"/>
      <c r="NCW66" s="359"/>
      <c r="NCX66" s="359"/>
      <c r="NCY66" s="359"/>
      <c r="NCZ66" s="359"/>
      <c r="NDA66" s="360"/>
      <c r="NDB66" s="359"/>
      <c r="NDC66" s="359"/>
      <c r="NDD66" s="359"/>
      <c r="NDE66" s="359"/>
      <c r="NDF66" s="359"/>
      <c r="NDG66" s="359"/>
      <c r="NDH66" s="359"/>
      <c r="NDI66" s="359"/>
      <c r="NDJ66" s="360"/>
      <c r="NDK66" s="359"/>
      <c r="NDL66" s="359"/>
      <c r="NDM66" s="359"/>
      <c r="NDN66" s="359"/>
      <c r="NDO66" s="359"/>
      <c r="NDP66" s="359"/>
      <c r="NDQ66" s="359"/>
      <c r="NDR66" s="359"/>
      <c r="NDS66" s="360"/>
      <c r="NDT66" s="359"/>
      <c r="NDU66" s="359"/>
      <c r="NDV66" s="359"/>
      <c r="NDW66" s="359"/>
      <c r="NDX66" s="359"/>
      <c r="NDY66" s="359"/>
      <c r="NDZ66" s="359"/>
      <c r="NEA66" s="359"/>
      <c r="NEB66" s="360"/>
      <c r="NEC66" s="359"/>
      <c r="NED66" s="359"/>
      <c r="NEE66" s="359"/>
      <c r="NEF66" s="359"/>
      <c r="NEG66" s="359"/>
      <c r="NEH66" s="359"/>
      <c r="NEI66" s="359"/>
      <c r="NEJ66" s="359"/>
      <c r="NEK66" s="360"/>
      <c r="NEL66" s="359"/>
      <c r="NEM66" s="359"/>
      <c r="NEN66" s="359"/>
      <c r="NEO66" s="359"/>
      <c r="NEP66" s="359"/>
      <c r="NEQ66" s="359"/>
      <c r="NER66" s="359"/>
      <c r="NES66" s="359"/>
      <c r="NET66" s="360"/>
      <c r="NEU66" s="359"/>
      <c r="NEV66" s="359"/>
      <c r="NEW66" s="359"/>
      <c r="NEX66" s="359"/>
      <c r="NEY66" s="359"/>
      <c r="NEZ66" s="359"/>
      <c r="NFA66" s="359"/>
      <c r="NFB66" s="359"/>
      <c r="NFC66" s="360"/>
      <c r="NFD66" s="359"/>
      <c r="NFE66" s="359"/>
      <c r="NFF66" s="359"/>
      <c r="NFG66" s="359"/>
      <c r="NFH66" s="359"/>
      <c r="NFI66" s="359"/>
      <c r="NFJ66" s="359"/>
      <c r="NFK66" s="359"/>
      <c r="NFL66" s="360"/>
      <c r="NFM66" s="359"/>
      <c r="NFN66" s="359"/>
      <c r="NFO66" s="359"/>
      <c r="NFP66" s="359"/>
      <c r="NFQ66" s="359"/>
      <c r="NFR66" s="359"/>
      <c r="NFS66" s="359"/>
      <c r="NFT66" s="359"/>
      <c r="NFU66" s="360"/>
      <c r="NFV66" s="359"/>
      <c r="NFW66" s="359"/>
      <c r="NFX66" s="359"/>
      <c r="NFY66" s="359"/>
      <c r="NFZ66" s="359"/>
      <c r="NGA66" s="359"/>
      <c r="NGB66" s="359"/>
      <c r="NGC66" s="359"/>
      <c r="NGD66" s="360"/>
      <c r="NGE66" s="359"/>
      <c r="NGF66" s="359"/>
      <c r="NGG66" s="359"/>
      <c r="NGH66" s="359"/>
      <c r="NGI66" s="359"/>
      <c r="NGJ66" s="359"/>
      <c r="NGK66" s="359"/>
      <c r="NGL66" s="359"/>
      <c r="NGM66" s="360"/>
      <c r="NGN66" s="359"/>
      <c r="NGO66" s="359"/>
      <c r="NGP66" s="359"/>
      <c r="NGQ66" s="359"/>
      <c r="NGR66" s="359"/>
      <c r="NGS66" s="359"/>
      <c r="NGT66" s="359"/>
      <c r="NGU66" s="359"/>
      <c r="NGV66" s="360"/>
      <c r="NGW66" s="359"/>
      <c r="NGX66" s="359"/>
      <c r="NGY66" s="359"/>
      <c r="NGZ66" s="359"/>
      <c r="NHA66" s="359"/>
      <c r="NHB66" s="359"/>
      <c r="NHC66" s="359"/>
      <c r="NHD66" s="359"/>
      <c r="NHE66" s="360"/>
      <c r="NHF66" s="359"/>
      <c r="NHG66" s="359"/>
      <c r="NHH66" s="359"/>
      <c r="NHI66" s="359"/>
      <c r="NHJ66" s="359"/>
      <c r="NHK66" s="359"/>
      <c r="NHL66" s="359"/>
      <c r="NHM66" s="359"/>
      <c r="NHN66" s="360"/>
      <c r="NHO66" s="359"/>
      <c r="NHP66" s="359"/>
      <c r="NHQ66" s="359"/>
      <c r="NHR66" s="359"/>
      <c r="NHS66" s="359"/>
      <c r="NHT66" s="359"/>
      <c r="NHU66" s="359"/>
      <c r="NHV66" s="359"/>
      <c r="NHW66" s="360"/>
      <c r="NHX66" s="359"/>
      <c r="NHY66" s="359"/>
      <c r="NHZ66" s="359"/>
      <c r="NIA66" s="359"/>
      <c r="NIB66" s="359"/>
      <c r="NIC66" s="359"/>
      <c r="NID66" s="359"/>
      <c r="NIE66" s="359"/>
      <c r="NIF66" s="360"/>
      <c r="NIG66" s="359"/>
      <c r="NIH66" s="359"/>
      <c r="NII66" s="359"/>
      <c r="NIJ66" s="359"/>
      <c r="NIK66" s="359"/>
      <c r="NIL66" s="359"/>
      <c r="NIM66" s="359"/>
      <c r="NIN66" s="359"/>
      <c r="NIO66" s="360"/>
      <c r="NIP66" s="359"/>
      <c r="NIQ66" s="359"/>
      <c r="NIR66" s="359"/>
      <c r="NIS66" s="359"/>
      <c r="NIT66" s="359"/>
      <c r="NIU66" s="359"/>
      <c r="NIV66" s="359"/>
      <c r="NIW66" s="359"/>
      <c r="NIX66" s="360"/>
      <c r="NIY66" s="359"/>
      <c r="NIZ66" s="359"/>
      <c r="NJA66" s="359"/>
      <c r="NJB66" s="359"/>
      <c r="NJC66" s="359"/>
      <c r="NJD66" s="359"/>
      <c r="NJE66" s="359"/>
      <c r="NJF66" s="359"/>
      <c r="NJG66" s="360"/>
      <c r="NJH66" s="359"/>
      <c r="NJI66" s="359"/>
      <c r="NJJ66" s="359"/>
      <c r="NJK66" s="359"/>
      <c r="NJL66" s="359"/>
      <c r="NJM66" s="359"/>
      <c r="NJN66" s="359"/>
      <c r="NJO66" s="359"/>
      <c r="NJP66" s="360"/>
      <c r="NJQ66" s="359"/>
      <c r="NJR66" s="359"/>
      <c r="NJS66" s="359"/>
      <c r="NJT66" s="359"/>
      <c r="NJU66" s="359"/>
      <c r="NJV66" s="359"/>
      <c r="NJW66" s="359"/>
      <c r="NJX66" s="359"/>
      <c r="NJY66" s="360"/>
      <c r="NJZ66" s="359"/>
      <c r="NKA66" s="359"/>
      <c r="NKB66" s="359"/>
      <c r="NKC66" s="359"/>
      <c r="NKD66" s="359"/>
      <c r="NKE66" s="359"/>
      <c r="NKF66" s="359"/>
      <c r="NKG66" s="359"/>
      <c r="NKH66" s="360"/>
      <c r="NKI66" s="359"/>
      <c r="NKJ66" s="359"/>
      <c r="NKK66" s="359"/>
      <c r="NKL66" s="359"/>
      <c r="NKM66" s="359"/>
      <c r="NKN66" s="359"/>
      <c r="NKO66" s="359"/>
      <c r="NKP66" s="359"/>
      <c r="NKQ66" s="360"/>
      <c r="NKR66" s="359"/>
      <c r="NKS66" s="359"/>
      <c r="NKT66" s="359"/>
      <c r="NKU66" s="359"/>
      <c r="NKV66" s="359"/>
      <c r="NKW66" s="359"/>
      <c r="NKX66" s="359"/>
      <c r="NKY66" s="359"/>
      <c r="NKZ66" s="360"/>
      <c r="NLA66" s="359"/>
      <c r="NLB66" s="359"/>
      <c r="NLC66" s="359"/>
      <c r="NLD66" s="359"/>
      <c r="NLE66" s="359"/>
      <c r="NLF66" s="359"/>
      <c r="NLG66" s="359"/>
      <c r="NLH66" s="359"/>
      <c r="NLI66" s="360"/>
      <c r="NLJ66" s="359"/>
      <c r="NLK66" s="359"/>
      <c r="NLL66" s="359"/>
      <c r="NLM66" s="359"/>
      <c r="NLN66" s="359"/>
      <c r="NLO66" s="359"/>
      <c r="NLP66" s="359"/>
      <c r="NLQ66" s="359"/>
      <c r="NLR66" s="360"/>
      <c r="NLS66" s="359"/>
      <c r="NLT66" s="359"/>
      <c r="NLU66" s="359"/>
      <c r="NLV66" s="359"/>
      <c r="NLW66" s="359"/>
      <c r="NLX66" s="359"/>
      <c r="NLY66" s="359"/>
      <c r="NLZ66" s="359"/>
      <c r="NMA66" s="360"/>
      <c r="NMB66" s="359"/>
      <c r="NMC66" s="359"/>
      <c r="NMD66" s="359"/>
      <c r="NME66" s="359"/>
      <c r="NMF66" s="359"/>
      <c r="NMG66" s="359"/>
      <c r="NMH66" s="359"/>
      <c r="NMI66" s="359"/>
      <c r="NMJ66" s="360"/>
      <c r="NMK66" s="359"/>
      <c r="NML66" s="359"/>
      <c r="NMM66" s="359"/>
      <c r="NMN66" s="359"/>
      <c r="NMO66" s="359"/>
      <c r="NMP66" s="359"/>
      <c r="NMQ66" s="359"/>
      <c r="NMR66" s="359"/>
      <c r="NMS66" s="360"/>
      <c r="NMT66" s="359"/>
      <c r="NMU66" s="359"/>
      <c r="NMV66" s="359"/>
      <c r="NMW66" s="359"/>
      <c r="NMX66" s="359"/>
      <c r="NMY66" s="359"/>
      <c r="NMZ66" s="359"/>
      <c r="NNA66" s="359"/>
      <c r="NNB66" s="360"/>
      <c r="NNC66" s="359"/>
      <c r="NND66" s="359"/>
      <c r="NNE66" s="359"/>
      <c r="NNF66" s="359"/>
      <c r="NNG66" s="359"/>
      <c r="NNH66" s="359"/>
      <c r="NNI66" s="359"/>
      <c r="NNJ66" s="359"/>
      <c r="NNK66" s="360"/>
      <c r="NNL66" s="359"/>
      <c r="NNM66" s="359"/>
      <c r="NNN66" s="359"/>
      <c r="NNO66" s="359"/>
      <c r="NNP66" s="359"/>
      <c r="NNQ66" s="359"/>
      <c r="NNR66" s="359"/>
      <c r="NNS66" s="359"/>
      <c r="NNT66" s="360"/>
      <c r="NNU66" s="359"/>
      <c r="NNV66" s="359"/>
      <c r="NNW66" s="359"/>
      <c r="NNX66" s="359"/>
      <c r="NNY66" s="359"/>
      <c r="NNZ66" s="359"/>
      <c r="NOA66" s="359"/>
      <c r="NOB66" s="359"/>
      <c r="NOC66" s="360"/>
      <c r="NOD66" s="359"/>
      <c r="NOE66" s="359"/>
      <c r="NOF66" s="359"/>
      <c r="NOG66" s="359"/>
      <c r="NOH66" s="359"/>
      <c r="NOI66" s="359"/>
      <c r="NOJ66" s="359"/>
      <c r="NOK66" s="359"/>
      <c r="NOL66" s="360"/>
      <c r="NOM66" s="359"/>
      <c r="NON66" s="359"/>
      <c r="NOO66" s="359"/>
      <c r="NOP66" s="359"/>
      <c r="NOQ66" s="359"/>
      <c r="NOR66" s="359"/>
      <c r="NOS66" s="359"/>
      <c r="NOT66" s="359"/>
      <c r="NOU66" s="360"/>
      <c r="NOV66" s="359"/>
      <c r="NOW66" s="359"/>
      <c r="NOX66" s="359"/>
      <c r="NOY66" s="359"/>
      <c r="NOZ66" s="359"/>
      <c r="NPA66" s="359"/>
      <c r="NPB66" s="359"/>
      <c r="NPC66" s="359"/>
      <c r="NPD66" s="360"/>
      <c r="NPE66" s="359"/>
      <c r="NPF66" s="359"/>
      <c r="NPG66" s="359"/>
      <c r="NPH66" s="359"/>
      <c r="NPI66" s="359"/>
      <c r="NPJ66" s="359"/>
      <c r="NPK66" s="359"/>
      <c r="NPL66" s="359"/>
      <c r="NPM66" s="360"/>
      <c r="NPN66" s="359"/>
      <c r="NPO66" s="359"/>
      <c r="NPP66" s="359"/>
      <c r="NPQ66" s="359"/>
      <c r="NPR66" s="359"/>
      <c r="NPS66" s="359"/>
      <c r="NPT66" s="359"/>
      <c r="NPU66" s="359"/>
      <c r="NPV66" s="360"/>
      <c r="NPW66" s="359"/>
      <c r="NPX66" s="359"/>
      <c r="NPY66" s="359"/>
      <c r="NPZ66" s="359"/>
      <c r="NQA66" s="359"/>
      <c r="NQB66" s="359"/>
      <c r="NQC66" s="359"/>
      <c r="NQD66" s="359"/>
      <c r="NQE66" s="360"/>
      <c r="NQF66" s="359"/>
      <c r="NQG66" s="359"/>
      <c r="NQH66" s="359"/>
      <c r="NQI66" s="359"/>
      <c r="NQJ66" s="359"/>
      <c r="NQK66" s="359"/>
      <c r="NQL66" s="359"/>
      <c r="NQM66" s="359"/>
      <c r="NQN66" s="360"/>
      <c r="NQO66" s="359"/>
      <c r="NQP66" s="359"/>
      <c r="NQQ66" s="359"/>
      <c r="NQR66" s="359"/>
      <c r="NQS66" s="359"/>
      <c r="NQT66" s="359"/>
      <c r="NQU66" s="359"/>
      <c r="NQV66" s="359"/>
      <c r="NQW66" s="360"/>
      <c r="NQX66" s="359"/>
      <c r="NQY66" s="359"/>
      <c r="NQZ66" s="359"/>
      <c r="NRA66" s="359"/>
      <c r="NRB66" s="359"/>
      <c r="NRC66" s="359"/>
      <c r="NRD66" s="359"/>
      <c r="NRE66" s="359"/>
      <c r="NRF66" s="360"/>
      <c r="NRG66" s="359"/>
      <c r="NRH66" s="359"/>
      <c r="NRI66" s="359"/>
      <c r="NRJ66" s="359"/>
      <c r="NRK66" s="359"/>
      <c r="NRL66" s="359"/>
      <c r="NRM66" s="359"/>
      <c r="NRN66" s="359"/>
      <c r="NRO66" s="360"/>
      <c r="NRP66" s="359"/>
      <c r="NRQ66" s="359"/>
      <c r="NRR66" s="359"/>
      <c r="NRS66" s="359"/>
      <c r="NRT66" s="359"/>
      <c r="NRU66" s="359"/>
      <c r="NRV66" s="359"/>
      <c r="NRW66" s="359"/>
      <c r="NRX66" s="360"/>
      <c r="NRY66" s="359"/>
      <c r="NRZ66" s="359"/>
      <c r="NSA66" s="359"/>
      <c r="NSB66" s="359"/>
      <c r="NSC66" s="359"/>
      <c r="NSD66" s="359"/>
      <c r="NSE66" s="359"/>
      <c r="NSF66" s="359"/>
      <c r="NSG66" s="360"/>
      <c r="NSH66" s="359"/>
      <c r="NSI66" s="359"/>
      <c r="NSJ66" s="359"/>
      <c r="NSK66" s="359"/>
      <c r="NSL66" s="359"/>
      <c r="NSM66" s="359"/>
      <c r="NSN66" s="359"/>
      <c r="NSO66" s="359"/>
      <c r="NSP66" s="360"/>
      <c r="NSQ66" s="359"/>
      <c r="NSR66" s="359"/>
      <c r="NSS66" s="359"/>
      <c r="NST66" s="359"/>
      <c r="NSU66" s="359"/>
      <c r="NSV66" s="359"/>
      <c r="NSW66" s="359"/>
      <c r="NSX66" s="359"/>
      <c r="NSY66" s="360"/>
      <c r="NSZ66" s="359"/>
      <c r="NTA66" s="359"/>
      <c r="NTB66" s="359"/>
      <c r="NTC66" s="359"/>
      <c r="NTD66" s="359"/>
      <c r="NTE66" s="359"/>
      <c r="NTF66" s="359"/>
      <c r="NTG66" s="359"/>
      <c r="NTH66" s="360"/>
      <c r="NTI66" s="359"/>
      <c r="NTJ66" s="359"/>
      <c r="NTK66" s="359"/>
      <c r="NTL66" s="359"/>
      <c r="NTM66" s="359"/>
      <c r="NTN66" s="359"/>
      <c r="NTO66" s="359"/>
      <c r="NTP66" s="359"/>
      <c r="NTQ66" s="360"/>
      <c r="NTR66" s="359"/>
      <c r="NTS66" s="359"/>
      <c r="NTT66" s="359"/>
      <c r="NTU66" s="359"/>
      <c r="NTV66" s="359"/>
      <c r="NTW66" s="359"/>
      <c r="NTX66" s="359"/>
      <c r="NTY66" s="359"/>
      <c r="NTZ66" s="360"/>
      <c r="NUA66" s="359"/>
      <c r="NUB66" s="359"/>
      <c r="NUC66" s="359"/>
      <c r="NUD66" s="359"/>
      <c r="NUE66" s="359"/>
      <c r="NUF66" s="359"/>
      <c r="NUG66" s="359"/>
      <c r="NUH66" s="359"/>
      <c r="NUI66" s="360"/>
      <c r="NUJ66" s="359"/>
      <c r="NUK66" s="359"/>
      <c r="NUL66" s="359"/>
      <c r="NUM66" s="359"/>
      <c r="NUN66" s="359"/>
      <c r="NUO66" s="359"/>
      <c r="NUP66" s="359"/>
      <c r="NUQ66" s="359"/>
      <c r="NUR66" s="360"/>
      <c r="NUS66" s="359"/>
      <c r="NUT66" s="359"/>
      <c r="NUU66" s="359"/>
      <c r="NUV66" s="359"/>
      <c r="NUW66" s="359"/>
      <c r="NUX66" s="359"/>
      <c r="NUY66" s="359"/>
      <c r="NUZ66" s="359"/>
      <c r="NVA66" s="360"/>
      <c r="NVB66" s="359"/>
      <c r="NVC66" s="359"/>
      <c r="NVD66" s="359"/>
      <c r="NVE66" s="359"/>
      <c r="NVF66" s="359"/>
      <c r="NVG66" s="359"/>
      <c r="NVH66" s="359"/>
      <c r="NVI66" s="359"/>
      <c r="NVJ66" s="360"/>
      <c r="NVK66" s="359"/>
      <c r="NVL66" s="359"/>
      <c r="NVM66" s="359"/>
      <c r="NVN66" s="359"/>
      <c r="NVO66" s="359"/>
      <c r="NVP66" s="359"/>
      <c r="NVQ66" s="359"/>
      <c r="NVR66" s="359"/>
      <c r="NVS66" s="360"/>
      <c r="NVT66" s="359"/>
      <c r="NVU66" s="359"/>
      <c r="NVV66" s="359"/>
      <c r="NVW66" s="359"/>
      <c r="NVX66" s="359"/>
      <c r="NVY66" s="359"/>
      <c r="NVZ66" s="359"/>
      <c r="NWA66" s="359"/>
      <c r="NWB66" s="360"/>
      <c r="NWC66" s="359"/>
      <c r="NWD66" s="359"/>
      <c r="NWE66" s="359"/>
      <c r="NWF66" s="359"/>
      <c r="NWG66" s="359"/>
      <c r="NWH66" s="359"/>
      <c r="NWI66" s="359"/>
      <c r="NWJ66" s="359"/>
      <c r="NWK66" s="360"/>
      <c r="NWL66" s="359"/>
      <c r="NWM66" s="359"/>
      <c r="NWN66" s="359"/>
      <c r="NWO66" s="359"/>
      <c r="NWP66" s="359"/>
      <c r="NWQ66" s="359"/>
      <c r="NWR66" s="359"/>
      <c r="NWS66" s="359"/>
      <c r="NWT66" s="360"/>
      <c r="NWU66" s="359"/>
      <c r="NWV66" s="359"/>
      <c r="NWW66" s="359"/>
      <c r="NWX66" s="359"/>
      <c r="NWY66" s="359"/>
      <c r="NWZ66" s="359"/>
      <c r="NXA66" s="359"/>
      <c r="NXB66" s="359"/>
      <c r="NXC66" s="360"/>
      <c r="NXD66" s="359"/>
      <c r="NXE66" s="359"/>
      <c r="NXF66" s="359"/>
      <c r="NXG66" s="359"/>
      <c r="NXH66" s="359"/>
      <c r="NXI66" s="359"/>
      <c r="NXJ66" s="359"/>
      <c r="NXK66" s="359"/>
      <c r="NXL66" s="360"/>
      <c r="NXM66" s="359"/>
      <c r="NXN66" s="359"/>
      <c r="NXO66" s="359"/>
      <c r="NXP66" s="359"/>
      <c r="NXQ66" s="359"/>
      <c r="NXR66" s="359"/>
      <c r="NXS66" s="359"/>
      <c r="NXT66" s="359"/>
      <c r="NXU66" s="360"/>
      <c r="NXV66" s="359"/>
      <c r="NXW66" s="359"/>
      <c r="NXX66" s="359"/>
      <c r="NXY66" s="359"/>
      <c r="NXZ66" s="359"/>
      <c r="NYA66" s="359"/>
      <c r="NYB66" s="359"/>
      <c r="NYC66" s="359"/>
      <c r="NYD66" s="360"/>
      <c r="NYE66" s="359"/>
      <c r="NYF66" s="359"/>
      <c r="NYG66" s="359"/>
      <c r="NYH66" s="359"/>
      <c r="NYI66" s="359"/>
      <c r="NYJ66" s="359"/>
      <c r="NYK66" s="359"/>
      <c r="NYL66" s="359"/>
      <c r="NYM66" s="360"/>
      <c r="NYN66" s="359"/>
      <c r="NYO66" s="359"/>
      <c r="NYP66" s="359"/>
      <c r="NYQ66" s="359"/>
      <c r="NYR66" s="359"/>
      <c r="NYS66" s="359"/>
      <c r="NYT66" s="359"/>
      <c r="NYU66" s="359"/>
      <c r="NYV66" s="360"/>
      <c r="NYW66" s="359"/>
      <c r="NYX66" s="359"/>
      <c r="NYY66" s="359"/>
      <c r="NYZ66" s="359"/>
      <c r="NZA66" s="359"/>
      <c r="NZB66" s="359"/>
      <c r="NZC66" s="359"/>
      <c r="NZD66" s="359"/>
      <c r="NZE66" s="360"/>
      <c r="NZF66" s="359"/>
      <c r="NZG66" s="359"/>
      <c r="NZH66" s="359"/>
      <c r="NZI66" s="359"/>
      <c r="NZJ66" s="359"/>
      <c r="NZK66" s="359"/>
      <c r="NZL66" s="359"/>
      <c r="NZM66" s="359"/>
      <c r="NZN66" s="360"/>
      <c r="NZO66" s="359"/>
      <c r="NZP66" s="359"/>
      <c r="NZQ66" s="359"/>
      <c r="NZR66" s="359"/>
      <c r="NZS66" s="359"/>
      <c r="NZT66" s="359"/>
      <c r="NZU66" s="359"/>
      <c r="NZV66" s="359"/>
      <c r="NZW66" s="360"/>
      <c r="NZX66" s="359"/>
      <c r="NZY66" s="359"/>
      <c r="NZZ66" s="359"/>
      <c r="OAA66" s="359"/>
      <c r="OAB66" s="359"/>
      <c r="OAC66" s="359"/>
      <c r="OAD66" s="359"/>
      <c r="OAE66" s="359"/>
      <c r="OAF66" s="360"/>
      <c r="OAG66" s="359"/>
      <c r="OAH66" s="359"/>
      <c r="OAI66" s="359"/>
      <c r="OAJ66" s="359"/>
      <c r="OAK66" s="359"/>
      <c r="OAL66" s="359"/>
      <c r="OAM66" s="359"/>
      <c r="OAN66" s="359"/>
      <c r="OAO66" s="360"/>
      <c r="OAP66" s="359"/>
      <c r="OAQ66" s="359"/>
      <c r="OAR66" s="359"/>
      <c r="OAS66" s="359"/>
      <c r="OAT66" s="359"/>
      <c r="OAU66" s="359"/>
      <c r="OAV66" s="359"/>
      <c r="OAW66" s="359"/>
      <c r="OAX66" s="360"/>
      <c r="OAY66" s="359"/>
      <c r="OAZ66" s="359"/>
      <c r="OBA66" s="359"/>
      <c r="OBB66" s="359"/>
      <c r="OBC66" s="359"/>
      <c r="OBD66" s="359"/>
      <c r="OBE66" s="359"/>
      <c r="OBF66" s="359"/>
      <c r="OBG66" s="360"/>
      <c r="OBH66" s="359"/>
      <c r="OBI66" s="359"/>
      <c r="OBJ66" s="359"/>
      <c r="OBK66" s="359"/>
      <c r="OBL66" s="359"/>
      <c r="OBM66" s="359"/>
      <c r="OBN66" s="359"/>
      <c r="OBO66" s="359"/>
      <c r="OBP66" s="360"/>
      <c r="OBQ66" s="359"/>
      <c r="OBR66" s="359"/>
      <c r="OBS66" s="359"/>
      <c r="OBT66" s="359"/>
      <c r="OBU66" s="359"/>
      <c r="OBV66" s="359"/>
      <c r="OBW66" s="359"/>
      <c r="OBX66" s="359"/>
      <c r="OBY66" s="360"/>
      <c r="OBZ66" s="359"/>
      <c r="OCA66" s="359"/>
      <c r="OCB66" s="359"/>
      <c r="OCC66" s="359"/>
      <c r="OCD66" s="359"/>
      <c r="OCE66" s="359"/>
      <c r="OCF66" s="359"/>
      <c r="OCG66" s="359"/>
      <c r="OCH66" s="360"/>
      <c r="OCI66" s="359"/>
      <c r="OCJ66" s="359"/>
      <c r="OCK66" s="359"/>
      <c r="OCL66" s="359"/>
      <c r="OCM66" s="359"/>
      <c r="OCN66" s="359"/>
      <c r="OCO66" s="359"/>
      <c r="OCP66" s="359"/>
      <c r="OCQ66" s="360"/>
      <c r="OCR66" s="359"/>
      <c r="OCS66" s="359"/>
      <c r="OCT66" s="359"/>
      <c r="OCU66" s="359"/>
      <c r="OCV66" s="359"/>
      <c r="OCW66" s="359"/>
      <c r="OCX66" s="359"/>
      <c r="OCY66" s="359"/>
      <c r="OCZ66" s="360"/>
      <c r="ODA66" s="359"/>
      <c r="ODB66" s="359"/>
      <c r="ODC66" s="359"/>
      <c r="ODD66" s="359"/>
      <c r="ODE66" s="359"/>
      <c r="ODF66" s="359"/>
      <c r="ODG66" s="359"/>
      <c r="ODH66" s="359"/>
      <c r="ODI66" s="360"/>
      <c r="ODJ66" s="359"/>
      <c r="ODK66" s="359"/>
      <c r="ODL66" s="359"/>
      <c r="ODM66" s="359"/>
      <c r="ODN66" s="359"/>
      <c r="ODO66" s="359"/>
      <c r="ODP66" s="359"/>
      <c r="ODQ66" s="359"/>
      <c r="ODR66" s="360"/>
      <c r="ODS66" s="359"/>
      <c r="ODT66" s="359"/>
      <c r="ODU66" s="359"/>
      <c r="ODV66" s="359"/>
      <c r="ODW66" s="359"/>
      <c r="ODX66" s="359"/>
      <c r="ODY66" s="359"/>
      <c r="ODZ66" s="359"/>
      <c r="OEA66" s="360"/>
      <c r="OEB66" s="359"/>
      <c r="OEC66" s="359"/>
      <c r="OED66" s="359"/>
      <c r="OEE66" s="359"/>
      <c r="OEF66" s="359"/>
      <c r="OEG66" s="359"/>
      <c r="OEH66" s="359"/>
      <c r="OEI66" s="359"/>
      <c r="OEJ66" s="360"/>
      <c r="OEK66" s="359"/>
      <c r="OEL66" s="359"/>
      <c r="OEM66" s="359"/>
      <c r="OEN66" s="359"/>
      <c r="OEO66" s="359"/>
      <c r="OEP66" s="359"/>
      <c r="OEQ66" s="359"/>
      <c r="OER66" s="359"/>
      <c r="OES66" s="360"/>
      <c r="OET66" s="359"/>
      <c r="OEU66" s="359"/>
      <c r="OEV66" s="359"/>
      <c r="OEW66" s="359"/>
      <c r="OEX66" s="359"/>
      <c r="OEY66" s="359"/>
      <c r="OEZ66" s="359"/>
      <c r="OFA66" s="359"/>
      <c r="OFB66" s="360"/>
      <c r="OFC66" s="359"/>
      <c r="OFD66" s="359"/>
      <c r="OFE66" s="359"/>
      <c r="OFF66" s="359"/>
      <c r="OFG66" s="359"/>
      <c r="OFH66" s="359"/>
      <c r="OFI66" s="359"/>
      <c r="OFJ66" s="359"/>
      <c r="OFK66" s="360"/>
      <c r="OFL66" s="359"/>
      <c r="OFM66" s="359"/>
      <c r="OFN66" s="359"/>
      <c r="OFO66" s="359"/>
      <c r="OFP66" s="359"/>
      <c r="OFQ66" s="359"/>
      <c r="OFR66" s="359"/>
      <c r="OFS66" s="359"/>
      <c r="OFT66" s="360"/>
      <c r="OFU66" s="359"/>
      <c r="OFV66" s="359"/>
      <c r="OFW66" s="359"/>
      <c r="OFX66" s="359"/>
      <c r="OFY66" s="359"/>
      <c r="OFZ66" s="359"/>
      <c r="OGA66" s="359"/>
      <c r="OGB66" s="359"/>
      <c r="OGC66" s="360"/>
      <c r="OGD66" s="359"/>
      <c r="OGE66" s="359"/>
      <c r="OGF66" s="359"/>
      <c r="OGG66" s="359"/>
      <c r="OGH66" s="359"/>
      <c r="OGI66" s="359"/>
      <c r="OGJ66" s="359"/>
      <c r="OGK66" s="359"/>
      <c r="OGL66" s="360"/>
      <c r="OGM66" s="359"/>
      <c r="OGN66" s="359"/>
      <c r="OGO66" s="359"/>
      <c r="OGP66" s="359"/>
      <c r="OGQ66" s="359"/>
      <c r="OGR66" s="359"/>
      <c r="OGS66" s="359"/>
      <c r="OGT66" s="359"/>
      <c r="OGU66" s="360"/>
      <c r="OGV66" s="359"/>
      <c r="OGW66" s="359"/>
      <c r="OGX66" s="359"/>
      <c r="OGY66" s="359"/>
      <c r="OGZ66" s="359"/>
      <c r="OHA66" s="359"/>
      <c r="OHB66" s="359"/>
      <c r="OHC66" s="359"/>
      <c r="OHD66" s="360"/>
      <c r="OHE66" s="359"/>
      <c r="OHF66" s="359"/>
      <c r="OHG66" s="359"/>
      <c r="OHH66" s="359"/>
      <c r="OHI66" s="359"/>
      <c r="OHJ66" s="359"/>
      <c r="OHK66" s="359"/>
      <c r="OHL66" s="359"/>
      <c r="OHM66" s="360"/>
      <c r="OHN66" s="359"/>
      <c r="OHO66" s="359"/>
      <c r="OHP66" s="359"/>
      <c r="OHQ66" s="359"/>
      <c r="OHR66" s="359"/>
      <c r="OHS66" s="359"/>
      <c r="OHT66" s="359"/>
      <c r="OHU66" s="359"/>
      <c r="OHV66" s="360"/>
      <c r="OHW66" s="359"/>
      <c r="OHX66" s="359"/>
      <c r="OHY66" s="359"/>
      <c r="OHZ66" s="359"/>
      <c r="OIA66" s="359"/>
      <c r="OIB66" s="359"/>
      <c r="OIC66" s="359"/>
      <c r="OID66" s="359"/>
      <c r="OIE66" s="360"/>
      <c r="OIF66" s="359"/>
      <c r="OIG66" s="359"/>
      <c r="OIH66" s="359"/>
      <c r="OII66" s="359"/>
      <c r="OIJ66" s="359"/>
      <c r="OIK66" s="359"/>
      <c r="OIL66" s="359"/>
      <c r="OIM66" s="359"/>
      <c r="OIN66" s="360"/>
      <c r="OIO66" s="359"/>
      <c r="OIP66" s="359"/>
      <c r="OIQ66" s="359"/>
      <c r="OIR66" s="359"/>
      <c r="OIS66" s="359"/>
      <c r="OIT66" s="359"/>
      <c r="OIU66" s="359"/>
      <c r="OIV66" s="359"/>
      <c r="OIW66" s="360"/>
      <c r="OIX66" s="359"/>
      <c r="OIY66" s="359"/>
      <c r="OIZ66" s="359"/>
      <c r="OJA66" s="359"/>
      <c r="OJB66" s="359"/>
      <c r="OJC66" s="359"/>
      <c r="OJD66" s="359"/>
      <c r="OJE66" s="359"/>
      <c r="OJF66" s="360"/>
      <c r="OJG66" s="359"/>
      <c r="OJH66" s="359"/>
      <c r="OJI66" s="359"/>
      <c r="OJJ66" s="359"/>
      <c r="OJK66" s="359"/>
      <c r="OJL66" s="359"/>
      <c r="OJM66" s="359"/>
      <c r="OJN66" s="359"/>
      <c r="OJO66" s="360"/>
      <c r="OJP66" s="359"/>
      <c r="OJQ66" s="359"/>
      <c r="OJR66" s="359"/>
      <c r="OJS66" s="359"/>
      <c r="OJT66" s="359"/>
      <c r="OJU66" s="359"/>
      <c r="OJV66" s="359"/>
      <c r="OJW66" s="359"/>
      <c r="OJX66" s="360"/>
      <c r="OJY66" s="359"/>
      <c r="OJZ66" s="359"/>
      <c r="OKA66" s="359"/>
      <c r="OKB66" s="359"/>
      <c r="OKC66" s="359"/>
      <c r="OKD66" s="359"/>
      <c r="OKE66" s="359"/>
      <c r="OKF66" s="359"/>
      <c r="OKG66" s="360"/>
      <c r="OKH66" s="359"/>
      <c r="OKI66" s="359"/>
      <c r="OKJ66" s="359"/>
      <c r="OKK66" s="359"/>
      <c r="OKL66" s="359"/>
      <c r="OKM66" s="359"/>
      <c r="OKN66" s="359"/>
      <c r="OKO66" s="359"/>
      <c r="OKP66" s="360"/>
      <c r="OKQ66" s="359"/>
      <c r="OKR66" s="359"/>
      <c r="OKS66" s="359"/>
      <c r="OKT66" s="359"/>
      <c r="OKU66" s="359"/>
      <c r="OKV66" s="359"/>
      <c r="OKW66" s="359"/>
      <c r="OKX66" s="359"/>
      <c r="OKY66" s="360"/>
      <c r="OKZ66" s="359"/>
      <c r="OLA66" s="359"/>
      <c r="OLB66" s="359"/>
      <c r="OLC66" s="359"/>
      <c r="OLD66" s="359"/>
      <c r="OLE66" s="359"/>
      <c r="OLF66" s="359"/>
      <c r="OLG66" s="359"/>
      <c r="OLH66" s="360"/>
      <c r="OLI66" s="359"/>
      <c r="OLJ66" s="359"/>
      <c r="OLK66" s="359"/>
      <c r="OLL66" s="359"/>
      <c r="OLM66" s="359"/>
      <c r="OLN66" s="359"/>
      <c r="OLO66" s="359"/>
      <c r="OLP66" s="359"/>
      <c r="OLQ66" s="360"/>
      <c r="OLR66" s="359"/>
      <c r="OLS66" s="359"/>
      <c r="OLT66" s="359"/>
      <c r="OLU66" s="359"/>
      <c r="OLV66" s="359"/>
      <c r="OLW66" s="359"/>
      <c r="OLX66" s="359"/>
      <c r="OLY66" s="359"/>
      <c r="OLZ66" s="360"/>
      <c r="OMA66" s="359"/>
      <c r="OMB66" s="359"/>
      <c r="OMC66" s="359"/>
      <c r="OMD66" s="359"/>
      <c r="OME66" s="359"/>
      <c r="OMF66" s="359"/>
      <c r="OMG66" s="359"/>
      <c r="OMH66" s="359"/>
      <c r="OMI66" s="360"/>
      <c r="OMJ66" s="359"/>
      <c r="OMK66" s="359"/>
      <c r="OML66" s="359"/>
      <c r="OMM66" s="359"/>
      <c r="OMN66" s="359"/>
      <c r="OMO66" s="359"/>
      <c r="OMP66" s="359"/>
      <c r="OMQ66" s="359"/>
      <c r="OMR66" s="360"/>
      <c r="OMS66" s="359"/>
      <c r="OMT66" s="359"/>
      <c r="OMU66" s="359"/>
      <c r="OMV66" s="359"/>
      <c r="OMW66" s="359"/>
      <c r="OMX66" s="359"/>
      <c r="OMY66" s="359"/>
      <c r="OMZ66" s="359"/>
      <c r="ONA66" s="360"/>
      <c r="ONB66" s="359"/>
      <c r="ONC66" s="359"/>
      <c r="OND66" s="359"/>
      <c r="ONE66" s="359"/>
      <c r="ONF66" s="359"/>
      <c r="ONG66" s="359"/>
      <c r="ONH66" s="359"/>
      <c r="ONI66" s="359"/>
      <c r="ONJ66" s="360"/>
      <c r="ONK66" s="359"/>
      <c r="ONL66" s="359"/>
      <c r="ONM66" s="359"/>
      <c r="ONN66" s="359"/>
      <c r="ONO66" s="359"/>
      <c r="ONP66" s="359"/>
      <c r="ONQ66" s="359"/>
      <c r="ONR66" s="359"/>
      <c r="ONS66" s="360"/>
      <c r="ONT66" s="359"/>
      <c r="ONU66" s="359"/>
      <c r="ONV66" s="359"/>
      <c r="ONW66" s="359"/>
      <c r="ONX66" s="359"/>
      <c r="ONY66" s="359"/>
      <c r="ONZ66" s="359"/>
      <c r="OOA66" s="359"/>
      <c r="OOB66" s="360"/>
      <c r="OOC66" s="359"/>
      <c r="OOD66" s="359"/>
      <c r="OOE66" s="359"/>
      <c r="OOF66" s="359"/>
      <c r="OOG66" s="359"/>
      <c r="OOH66" s="359"/>
      <c r="OOI66" s="359"/>
      <c r="OOJ66" s="359"/>
      <c r="OOK66" s="360"/>
      <c r="OOL66" s="359"/>
      <c r="OOM66" s="359"/>
      <c r="OON66" s="359"/>
      <c r="OOO66" s="359"/>
      <c r="OOP66" s="359"/>
      <c r="OOQ66" s="359"/>
      <c r="OOR66" s="359"/>
      <c r="OOS66" s="359"/>
      <c r="OOT66" s="360"/>
      <c r="OOU66" s="359"/>
      <c r="OOV66" s="359"/>
      <c r="OOW66" s="359"/>
      <c r="OOX66" s="359"/>
      <c r="OOY66" s="359"/>
      <c r="OOZ66" s="359"/>
      <c r="OPA66" s="359"/>
      <c r="OPB66" s="359"/>
      <c r="OPC66" s="360"/>
      <c r="OPD66" s="359"/>
      <c r="OPE66" s="359"/>
      <c r="OPF66" s="359"/>
      <c r="OPG66" s="359"/>
      <c r="OPH66" s="359"/>
      <c r="OPI66" s="359"/>
      <c r="OPJ66" s="359"/>
      <c r="OPK66" s="359"/>
      <c r="OPL66" s="360"/>
      <c r="OPM66" s="359"/>
      <c r="OPN66" s="359"/>
      <c r="OPO66" s="359"/>
      <c r="OPP66" s="359"/>
      <c r="OPQ66" s="359"/>
      <c r="OPR66" s="359"/>
      <c r="OPS66" s="359"/>
      <c r="OPT66" s="359"/>
      <c r="OPU66" s="360"/>
      <c r="OPV66" s="359"/>
      <c r="OPW66" s="359"/>
      <c r="OPX66" s="359"/>
      <c r="OPY66" s="359"/>
      <c r="OPZ66" s="359"/>
      <c r="OQA66" s="359"/>
      <c r="OQB66" s="359"/>
      <c r="OQC66" s="359"/>
      <c r="OQD66" s="360"/>
      <c r="OQE66" s="359"/>
      <c r="OQF66" s="359"/>
      <c r="OQG66" s="359"/>
      <c r="OQH66" s="359"/>
      <c r="OQI66" s="359"/>
      <c r="OQJ66" s="359"/>
      <c r="OQK66" s="359"/>
      <c r="OQL66" s="359"/>
      <c r="OQM66" s="360"/>
      <c r="OQN66" s="359"/>
      <c r="OQO66" s="359"/>
      <c r="OQP66" s="359"/>
      <c r="OQQ66" s="359"/>
      <c r="OQR66" s="359"/>
      <c r="OQS66" s="359"/>
      <c r="OQT66" s="359"/>
      <c r="OQU66" s="359"/>
      <c r="OQV66" s="360"/>
      <c r="OQW66" s="359"/>
      <c r="OQX66" s="359"/>
      <c r="OQY66" s="359"/>
      <c r="OQZ66" s="359"/>
      <c r="ORA66" s="359"/>
      <c r="ORB66" s="359"/>
      <c r="ORC66" s="359"/>
      <c r="ORD66" s="359"/>
      <c r="ORE66" s="360"/>
      <c r="ORF66" s="359"/>
      <c r="ORG66" s="359"/>
      <c r="ORH66" s="359"/>
      <c r="ORI66" s="359"/>
      <c r="ORJ66" s="359"/>
      <c r="ORK66" s="359"/>
      <c r="ORL66" s="359"/>
      <c r="ORM66" s="359"/>
      <c r="ORN66" s="360"/>
      <c r="ORO66" s="359"/>
      <c r="ORP66" s="359"/>
      <c r="ORQ66" s="359"/>
      <c r="ORR66" s="359"/>
      <c r="ORS66" s="359"/>
      <c r="ORT66" s="359"/>
      <c r="ORU66" s="359"/>
      <c r="ORV66" s="359"/>
      <c r="ORW66" s="360"/>
      <c r="ORX66" s="359"/>
      <c r="ORY66" s="359"/>
      <c r="ORZ66" s="359"/>
      <c r="OSA66" s="359"/>
      <c r="OSB66" s="359"/>
      <c r="OSC66" s="359"/>
      <c r="OSD66" s="359"/>
      <c r="OSE66" s="359"/>
      <c r="OSF66" s="360"/>
      <c r="OSG66" s="359"/>
      <c r="OSH66" s="359"/>
      <c r="OSI66" s="359"/>
      <c r="OSJ66" s="359"/>
      <c r="OSK66" s="359"/>
      <c r="OSL66" s="359"/>
      <c r="OSM66" s="359"/>
      <c r="OSN66" s="359"/>
      <c r="OSO66" s="360"/>
      <c r="OSP66" s="359"/>
      <c r="OSQ66" s="359"/>
      <c r="OSR66" s="359"/>
      <c r="OSS66" s="359"/>
      <c r="OST66" s="359"/>
      <c r="OSU66" s="359"/>
      <c r="OSV66" s="359"/>
      <c r="OSW66" s="359"/>
      <c r="OSX66" s="360"/>
      <c r="OSY66" s="359"/>
      <c r="OSZ66" s="359"/>
      <c r="OTA66" s="359"/>
      <c r="OTB66" s="359"/>
      <c r="OTC66" s="359"/>
      <c r="OTD66" s="359"/>
      <c r="OTE66" s="359"/>
      <c r="OTF66" s="359"/>
      <c r="OTG66" s="360"/>
      <c r="OTH66" s="359"/>
      <c r="OTI66" s="359"/>
      <c r="OTJ66" s="359"/>
      <c r="OTK66" s="359"/>
      <c r="OTL66" s="359"/>
      <c r="OTM66" s="359"/>
      <c r="OTN66" s="359"/>
      <c r="OTO66" s="359"/>
      <c r="OTP66" s="360"/>
      <c r="OTQ66" s="359"/>
      <c r="OTR66" s="359"/>
      <c r="OTS66" s="359"/>
      <c r="OTT66" s="359"/>
      <c r="OTU66" s="359"/>
      <c r="OTV66" s="359"/>
      <c r="OTW66" s="359"/>
      <c r="OTX66" s="359"/>
      <c r="OTY66" s="360"/>
      <c r="OTZ66" s="359"/>
      <c r="OUA66" s="359"/>
      <c r="OUB66" s="359"/>
      <c r="OUC66" s="359"/>
      <c r="OUD66" s="359"/>
      <c r="OUE66" s="359"/>
      <c r="OUF66" s="359"/>
      <c r="OUG66" s="359"/>
      <c r="OUH66" s="360"/>
      <c r="OUI66" s="359"/>
      <c r="OUJ66" s="359"/>
      <c r="OUK66" s="359"/>
      <c r="OUL66" s="359"/>
      <c r="OUM66" s="359"/>
      <c r="OUN66" s="359"/>
      <c r="OUO66" s="359"/>
      <c r="OUP66" s="359"/>
      <c r="OUQ66" s="360"/>
      <c r="OUR66" s="359"/>
      <c r="OUS66" s="359"/>
      <c r="OUT66" s="359"/>
      <c r="OUU66" s="359"/>
      <c r="OUV66" s="359"/>
      <c r="OUW66" s="359"/>
      <c r="OUX66" s="359"/>
      <c r="OUY66" s="359"/>
      <c r="OUZ66" s="360"/>
      <c r="OVA66" s="359"/>
      <c r="OVB66" s="359"/>
      <c r="OVC66" s="359"/>
      <c r="OVD66" s="359"/>
      <c r="OVE66" s="359"/>
      <c r="OVF66" s="359"/>
      <c r="OVG66" s="359"/>
      <c r="OVH66" s="359"/>
      <c r="OVI66" s="360"/>
      <c r="OVJ66" s="359"/>
      <c r="OVK66" s="359"/>
      <c r="OVL66" s="359"/>
      <c r="OVM66" s="359"/>
      <c r="OVN66" s="359"/>
      <c r="OVO66" s="359"/>
      <c r="OVP66" s="359"/>
      <c r="OVQ66" s="359"/>
      <c r="OVR66" s="360"/>
      <c r="OVS66" s="359"/>
      <c r="OVT66" s="359"/>
      <c r="OVU66" s="359"/>
      <c r="OVV66" s="359"/>
      <c r="OVW66" s="359"/>
      <c r="OVX66" s="359"/>
      <c r="OVY66" s="359"/>
      <c r="OVZ66" s="359"/>
      <c r="OWA66" s="360"/>
      <c r="OWB66" s="359"/>
      <c r="OWC66" s="359"/>
      <c r="OWD66" s="359"/>
      <c r="OWE66" s="359"/>
      <c r="OWF66" s="359"/>
      <c r="OWG66" s="359"/>
      <c r="OWH66" s="359"/>
      <c r="OWI66" s="359"/>
      <c r="OWJ66" s="360"/>
      <c r="OWK66" s="359"/>
      <c r="OWL66" s="359"/>
      <c r="OWM66" s="359"/>
      <c r="OWN66" s="359"/>
      <c r="OWO66" s="359"/>
      <c r="OWP66" s="359"/>
      <c r="OWQ66" s="359"/>
      <c r="OWR66" s="359"/>
      <c r="OWS66" s="360"/>
      <c r="OWT66" s="359"/>
      <c r="OWU66" s="359"/>
      <c r="OWV66" s="359"/>
      <c r="OWW66" s="359"/>
      <c r="OWX66" s="359"/>
      <c r="OWY66" s="359"/>
      <c r="OWZ66" s="359"/>
      <c r="OXA66" s="359"/>
      <c r="OXB66" s="360"/>
      <c r="OXC66" s="359"/>
      <c r="OXD66" s="359"/>
      <c r="OXE66" s="359"/>
      <c r="OXF66" s="359"/>
      <c r="OXG66" s="359"/>
      <c r="OXH66" s="359"/>
      <c r="OXI66" s="359"/>
      <c r="OXJ66" s="359"/>
      <c r="OXK66" s="360"/>
      <c r="OXL66" s="359"/>
      <c r="OXM66" s="359"/>
      <c r="OXN66" s="359"/>
      <c r="OXO66" s="359"/>
      <c r="OXP66" s="359"/>
      <c r="OXQ66" s="359"/>
      <c r="OXR66" s="359"/>
      <c r="OXS66" s="359"/>
      <c r="OXT66" s="360"/>
      <c r="OXU66" s="359"/>
      <c r="OXV66" s="359"/>
      <c r="OXW66" s="359"/>
      <c r="OXX66" s="359"/>
      <c r="OXY66" s="359"/>
      <c r="OXZ66" s="359"/>
      <c r="OYA66" s="359"/>
      <c r="OYB66" s="359"/>
      <c r="OYC66" s="360"/>
      <c r="OYD66" s="359"/>
      <c r="OYE66" s="359"/>
      <c r="OYF66" s="359"/>
      <c r="OYG66" s="359"/>
      <c r="OYH66" s="359"/>
      <c r="OYI66" s="359"/>
      <c r="OYJ66" s="359"/>
      <c r="OYK66" s="359"/>
      <c r="OYL66" s="360"/>
      <c r="OYM66" s="359"/>
      <c r="OYN66" s="359"/>
      <c r="OYO66" s="359"/>
      <c r="OYP66" s="359"/>
      <c r="OYQ66" s="359"/>
      <c r="OYR66" s="359"/>
      <c r="OYS66" s="359"/>
      <c r="OYT66" s="359"/>
      <c r="OYU66" s="360"/>
      <c r="OYV66" s="359"/>
      <c r="OYW66" s="359"/>
      <c r="OYX66" s="359"/>
      <c r="OYY66" s="359"/>
      <c r="OYZ66" s="359"/>
      <c r="OZA66" s="359"/>
      <c r="OZB66" s="359"/>
      <c r="OZC66" s="359"/>
      <c r="OZD66" s="360"/>
      <c r="OZE66" s="359"/>
      <c r="OZF66" s="359"/>
      <c r="OZG66" s="359"/>
      <c r="OZH66" s="359"/>
      <c r="OZI66" s="359"/>
      <c r="OZJ66" s="359"/>
      <c r="OZK66" s="359"/>
      <c r="OZL66" s="359"/>
      <c r="OZM66" s="360"/>
      <c r="OZN66" s="359"/>
      <c r="OZO66" s="359"/>
      <c r="OZP66" s="359"/>
      <c r="OZQ66" s="359"/>
      <c r="OZR66" s="359"/>
      <c r="OZS66" s="359"/>
      <c r="OZT66" s="359"/>
      <c r="OZU66" s="359"/>
      <c r="OZV66" s="360"/>
      <c r="OZW66" s="359"/>
      <c r="OZX66" s="359"/>
      <c r="OZY66" s="359"/>
      <c r="OZZ66" s="359"/>
      <c r="PAA66" s="359"/>
      <c r="PAB66" s="359"/>
      <c r="PAC66" s="359"/>
      <c r="PAD66" s="359"/>
      <c r="PAE66" s="360"/>
      <c r="PAF66" s="359"/>
      <c r="PAG66" s="359"/>
      <c r="PAH66" s="359"/>
      <c r="PAI66" s="359"/>
      <c r="PAJ66" s="359"/>
      <c r="PAK66" s="359"/>
      <c r="PAL66" s="359"/>
      <c r="PAM66" s="359"/>
      <c r="PAN66" s="360"/>
      <c r="PAO66" s="359"/>
      <c r="PAP66" s="359"/>
      <c r="PAQ66" s="359"/>
      <c r="PAR66" s="359"/>
      <c r="PAS66" s="359"/>
      <c r="PAT66" s="359"/>
      <c r="PAU66" s="359"/>
      <c r="PAV66" s="359"/>
      <c r="PAW66" s="360"/>
      <c r="PAX66" s="359"/>
      <c r="PAY66" s="359"/>
      <c r="PAZ66" s="359"/>
      <c r="PBA66" s="359"/>
      <c r="PBB66" s="359"/>
      <c r="PBC66" s="359"/>
      <c r="PBD66" s="359"/>
      <c r="PBE66" s="359"/>
      <c r="PBF66" s="360"/>
      <c r="PBG66" s="359"/>
      <c r="PBH66" s="359"/>
      <c r="PBI66" s="359"/>
      <c r="PBJ66" s="359"/>
      <c r="PBK66" s="359"/>
      <c r="PBL66" s="359"/>
      <c r="PBM66" s="359"/>
      <c r="PBN66" s="359"/>
      <c r="PBO66" s="360"/>
      <c r="PBP66" s="359"/>
      <c r="PBQ66" s="359"/>
      <c r="PBR66" s="359"/>
      <c r="PBS66" s="359"/>
      <c r="PBT66" s="359"/>
      <c r="PBU66" s="359"/>
      <c r="PBV66" s="359"/>
      <c r="PBW66" s="359"/>
      <c r="PBX66" s="360"/>
      <c r="PBY66" s="359"/>
      <c r="PBZ66" s="359"/>
      <c r="PCA66" s="359"/>
      <c r="PCB66" s="359"/>
      <c r="PCC66" s="359"/>
      <c r="PCD66" s="359"/>
      <c r="PCE66" s="359"/>
      <c r="PCF66" s="359"/>
      <c r="PCG66" s="360"/>
      <c r="PCH66" s="359"/>
      <c r="PCI66" s="359"/>
      <c r="PCJ66" s="359"/>
      <c r="PCK66" s="359"/>
      <c r="PCL66" s="359"/>
      <c r="PCM66" s="359"/>
      <c r="PCN66" s="359"/>
      <c r="PCO66" s="359"/>
      <c r="PCP66" s="360"/>
      <c r="PCQ66" s="359"/>
      <c r="PCR66" s="359"/>
      <c r="PCS66" s="359"/>
      <c r="PCT66" s="359"/>
      <c r="PCU66" s="359"/>
      <c r="PCV66" s="359"/>
      <c r="PCW66" s="359"/>
      <c r="PCX66" s="359"/>
      <c r="PCY66" s="360"/>
      <c r="PCZ66" s="359"/>
      <c r="PDA66" s="359"/>
      <c r="PDB66" s="359"/>
      <c r="PDC66" s="359"/>
      <c r="PDD66" s="359"/>
      <c r="PDE66" s="359"/>
      <c r="PDF66" s="359"/>
      <c r="PDG66" s="359"/>
      <c r="PDH66" s="360"/>
      <c r="PDI66" s="359"/>
      <c r="PDJ66" s="359"/>
      <c r="PDK66" s="359"/>
      <c r="PDL66" s="359"/>
      <c r="PDM66" s="359"/>
      <c r="PDN66" s="359"/>
      <c r="PDO66" s="359"/>
      <c r="PDP66" s="359"/>
      <c r="PDQ66" s="360"/>
      <c r="PDR66" s="359"/>
      <c r="PDS66" s="359"/>
      <c r="PDT66" s="359"/>
      <c r="PDU66" s="359"/>
      <c r="PDV66" s="359"/>
      <c r="PDW66" s="359"/>
      <c r="PDX66" s="359"/>
      <c r="PDY66" s="359"/>
      <c r="PDZ66" s="360"/>
      <c r="PEA66" s="359"/>
      <c r="PEB66" s="359"/>
      <c r="PEC66" s="359"/>
      <c r="PED66" s="359"/>
      <c r="PEE66" s="359"/>
      <c r="PEF66" s="359"/>
      <c r="PEG66" s="359"/>
      <c r="PEH66" s="359"/>
      <c r="PEI66" s="360"/>
      <c r="PEJ66" s="359"/>
      <c r="PEK66" s="359"/>
      <c r="PEL66" s="359"/>
      <c r="PEM66" s="359"/>
      <c r="PEN66" s="359"/>
      <c r="PEO66" s="359"/>
      <c r="PEP66" s="359"/>
      <c r="PEQ66" s="359"/>
      <c r="PER66" s="360"/>
      <c r="PES66" s="359"/>
      <c r="PET66" s="359"/>
      <c r="PEU66" s="359"/>
      <c r="PEV66" s="359"/>
      <c r="PEW66" s="359"/>
      <c r="PEX66" s="359"/>
      <c r="PEY66" s="359"/>
      <c r="PEZ66" s="359"/>
      <c r="PFA66" s="360"/>
      <c r="PFB66" s="359"/>
      <c r="PFC66" s="359"/>
      <c r="PFD66" s="359"/>
      <c r="PFE66" s="359"/>
      <c r="PFF66" s="359"/>
      <c r="PFG66" s="359"/>
      <c r="PFH66" s="359"/>
      <c r="PFI66" s="359"/>
      <c r="PFJ66" s="360"/>
      <c r="PFK66" s="359"/>
      <c r="PFL66" s="359"/>
      <c r="PFM66" s="359"/>
      <c r="PFN66" s="359"/>
      <c r="PFO66" s="359"/>
      <c r="PFP66" s="359"/>
      <c r="PFQ66" s="359"/>
      <c r="PFR66" s="359"/>
      <c r="PFS66" s="360"/>
      <c r="PFT66" s="359"/>
      <c r="PFU66" s="359"/>
      <c r="PFV66" s="359"/>
      <c r="PFW66" s="359"/>
      <c r="PFX66" s="359"/>
      <c r="PFY66" s="359"/>
      <c r="PFZ66" s="359"/>
      <c r="PGA66" s="359"/>
      <c r="PGB66" s="360"/>
      <c r="PGC66" s="359"/>
      <c r="PGD66" s="359"/>
      <c r="PGE66" s="359"/>
      <c r="PGF66" s="359"/>
      <c r="PGG66" s="359"/>
      <c r="PGH66" s="359"/>
      <c r="PGI66" s="359"/>
      <c r="PGJ66" s="359"/>
      <c r="PGK66" s="360"/>
      <c r="PGL66" s="359"/>
      <c r="PGM66" s="359"/>
      <c r="PGN66" s="359"/>
      <c r="PGO66" s="359"/>
      <c r="PGP66" s="359"/>
      <c r="PGQ66" s="359"/>
      <c r="PGR66" s="359"/>
      <c r="PGS66" s="359"/>
      <c r="PGT66" s="360"/>
      <c r="PGU66" s="359"/>
      <c r="PGV66" s="359"/>
      <c r="PGW66" s="359"/>
      <c r="PGX66" s="359"/>
      <c r="PGY66" s="359"/>
      <c r="PGZ66" s="359"/>
      <c r="PHA66" s="359"/>
      <c r="PHB66" s="359"/>
      <c r="PHC66" s="360"/>
      <c r="PHD66" s="359"/>
      <c r="PHE66" s="359"/>
      <c r="PHF66" s="359"/>
      <c r="PHG66" s="359"/>
      <c r="PHH66" s="359"/>
      <c r="PHI66" s="359"/>
      <c r="PHJ66" s="359"/>
      <c r="PHK66" s="359"/>
      <c r="PHL66" s="360"/>
      <c r="PHM66" s="359"/>
      <c r="PHN66" s="359"/>
      <c r="PHO66" s="359"/>
      <c r="PHP66" s="359"/>
      <c r="PHQ66" s="359"/>
      <c r="PHR66" s="359"/>
      <c r="PHS66" s="359"/>
      <c r="PHT66" s="359"/>
      <c r="PHU66" s="360"/>
      <c r="PHV66" s="359"/>
      <c r="PHW66" s="359"/>
      <c r="PHX66" s="359"/>
      <c r="PHY66" s="359"/>
      <c r="PHZ66" s="359"/>
      <c r="PIA66" s="359"/>
      <c r="PIB66" s="359"/>
      <c r="PIC66" s="359"/>
      <c r="PID66" s="360"/>
      <c r="PIE66" s="359"/>
      <c r="PIF66" s="359"/>
      <c r="PIG66" s="359"/>
      <c r="PIH66" s="359"/>
      <c r="PII66" s="359"/>
      <c r="PIJ66" s="359"/>
      <c r="PIK66" s="359"/>
      <c r="PIL66" s="359"/>
      <c r="PIM66" s="360"/>
      <c r="PIN66" s="359"/>
      <c r="PIO66" s="359"/>
      <c r="PIP66" s="359"/>
      <c r="PIQ66" s="359"/>
      <c r="PIR66" s="359"/>
      <c r="PIS66" s="359"/>
      <c r="PIT66" s="359"/>
      <c r="PIU66" s="359"/>
      <c r="PIV66" s="360"/>
      <c r="PIW66" s="359"/>
      <c r="PIX66" s="359"/>
      <c r="PIY66" s="359"/>
      <c r="PIZ66" s="359"/>
      <c r="PJA66" s="359"/>
      <c r="PJB66" s="359"/>
      <c r="PJC66" s="359"/>
      <c r="PJD66" s="359"/>
      <c r="PJE66" s="360"/>
      <c r="PJF66" s="359"/>
      <c r="PJG66" s="359"/>
      <c r="PJH66" s="359"/>
      <c r="PJI66" s="359"/>
      <c r="PJJ66" s="359"/>
      <c r="PJK66" s="359"/>
      <c r="PJL66" s="359"/>
      <c r="PJM66" s="359"/>
      <c r="PJN66" s="360"/>
      <c r="PJO66" s="359"/>
      <c r="PJP66" s="359"/>
      <c r="PJQ66" s="359"/>
      <c r="PJR66" s="359"/>
      <c r="PJS66" s="359"/>
      <c r="PJT66" s="359"/>
      <c r="PJU66" s="359"/>
      <c r="PJV66" s="359"/>
      <c r="PJW66" s="360"/>
      <c r="PJX66" s="359"/>
      <c r="PJY66" s="359"/>
      <c r="PJZ66" s="359"/>
      <c r="PKA66" s="359"/>
      <c r="PKB66" s="359"/>
      <c r="PKC66" s="359"/>
      <c r="PKD66" s="359"/>
      <c r="PKE66" s="359"/>
      <c r="PKF66" s="360"/>
      <c r="PKG66" s="359"/>
      <c r="PKH66" s="359"/>
      <c r="PKI66" s="359"/>
      <c r="PKJ66" s="359"/>
      <c r="PKK66" s="359"/>
      <c r="PKL66" s="359"/>
      <c r="PKM66" s="359"/>
      <c r="PKN66" s="359"/>
      <c r="PKO66" s="360"/>
      <c r="PKP66" s="359"/>
      <c r="PKQ66" s="359"/>
      <c r="PKR66" s="359"/>
      <c r="PKS66" s="359"/>
      <c r="PKT66" s="359"/>
      <c r="PKU66" s="359"/>
      <c r="PKV66" s="359"/>
      <c r="PKW66" s="359"/>
      <c r="PKX66" s="360"/>
      <c r="PKY66" s="359"/>
      <c r="PKZ66" s="359"/>
      <c r="PLA66" s="359"/>
      <c r="PLB66" s="359"/>
      <c r="PLC66" s="359"/>
      <c r="PLD66" s="359"/>
      <c r="PLE66" s="359"/>
      <c r="PLF66" s="359"/>
      <c r="PLG66" s="360"/>
      <c r="PLH66" s="359"/>
      <c r="PLI66" s="359"/>
      <c r="PLJ66" s="359"/>
      <c r="PLK66" s="359"/>
      <c r="PLL66" s="359"/>
      <c r="PLM66" s="359"/>
      <c r="PLN66" s="359"/>
      <c r="PLO66" s="359"/>
      <c r="PLP66" s="360"/>
      <c r="PLQ66" s="359"/>
      <c r="PLR66" s="359"/>
      <c r="PLS66" s="359"/>
      <c r="PLT66" s="359"/>
      <c r="PLU66" s="359"/>
      <c r="PLV66" s="359"/>
      <c r="PLW66" s="359"/>
      <c r="PLX66" s="359"/>
      <c r="PLY66" s="360"/>
      <c r="PLZ66" s="359"/>
      <c r="PMA66" s="359"/>
      <c r="PMB66" s="359"/>
      <c r="PMC66" s="359"/>
      <c r="PMD66" s="359"/>
      <c r="PME66" s="359"/>
      <c r="PMF66" s="359"/>
      <c r="PMG66" s="359"/>
      <c r="PMH66" s="360"/>
      <c r="PMI66" s="359"/>
      <c r="PMJ66" s="359"/>
      <c r="PMK66" s="359"/>
      <c r="PML66" s="359"/>
      <c r="PMM66" s="359"/>
      <c r="PMN66" s="359"/>
      <c r="PMO66" s="359"/>
      <c r="PMP66" s="359"/>
      <c r="PMQ66" s="360"/>
      <c r="PMR66" s="359"/>
      <c r="PMS66" s="359"/>
      <c r="PMT66" s="359"/>
      <c r="PMU66" s="359"/>
      <c r="PMV66" s="359"/>
      <c r="PMW66" s="359"/>
      <c r="PMX66" s="359"/>
      <c r="PMY66" s="359"/>
      <c r="PMZ66" s="360"/>
      <c r="PNA66" s="359"/>
      <c r="PNB66" s="359"/>
      <c r="PNC66" s="359"/>
      <c r="PND66" s="359"/>
      <c r="PNE66" s="359"/>
      <c r="PNF66" s="359"/>
      <c r="PNG66" s="359"/>
      <c r="PNH66" s="359"/>
      <c r="PNI66" s="360"/>
      <c r="PNJ66" s="359"/>
      <c r="PNK66" s="359"/>
      <c r="PNL66" s="359"/>
      <c r="PNM66" s="359"/>
      <c r="PNN66" s="359"/>
      <c r="PNO66" s="359"/>
      <c r="PNP66" s="359"/>
      <c r="PNQ66" s="359"/>
      <c r="PNR66" s="360"/>
      <c r="PNS66" s="359"/>
      <c r="PNT66" s="359"/>
      <c r="PNU66" s="359"/>
      <c r="PNV66" s="359"/>
      <c r="PNW66" s="359"/>
      <c r="PNX66" s="359"/>
      <c r="PNY66" s="359"/>
      <c r="PNZ66" s="359"/>
      <c r="POA66" s="360"/>
      <c r="POB66" s="359"/>
      <c r="POC66" s="359"/>
      <c r="POD66" s="359"/>
      <c r="POE66" s="359"/>
      <c r="POF66" s="359"/>
      <c r="POG66" s="359"/>
      <c r="POH66" s="359"/>
      <c r="POI66" s="359"/>
      <c r="POJ66" s="360"/>
      <c r="POK66" s="359"/>
      <c r="POL66" s="359"/>
      <c r="POM66" s="359"/>
      <c r="PON66" s="359"/>
      <c r="POO66" s="359"/>
      <c r="POP66" s="359"/>
      <c r="POQ66" s="359"/>
      <c r="POR66" s="359"/>
      <c r="POS66" s="360"/>
      <c r="POT66" s="359"/>
      <c r="POU66" s="359"/>
      <c r="POV66" s="359"/>
      <c r="POW66" s="359"/>
      <c r="POX66" s="359"/>
      <c r="POY66" s="359"/>
      <c r="POZ66" s="359"/>
      <c r="PPA66" s="359"/>
      <c r="PPB66" s="360"/>
      <c r="PPC66" s="359"/>
      <c r="PPD66" s="359"/>
      <c r="PPE66" s="359"/>
      <c r="PPF66" s="359"/>
      <c r="PPG66" s="359"/>
      <c r="PPH66" s="359"/>
      <c r="PPI66" s="359"/>
      <c r="PPJ66" s="359"/>
      <c r="PPK66" s="360"/>
      <c r="PPL66" s="359"/>
      <c r="PPM66" s="359"/>
      <c r="PPN66" s="359"/>
      <c r="PPO66" s="359"/>
      <c r="PPP66" s="359"/>
      <c r="PPQ66" s="359"/>
      <c r="PPR66" s="359"/>
      <c r="PPS66" s="359"/>
      <c r="PPT66" s="360"/>
      <c r="PPU66" s="359"/>
      <c r="PPV66" s="359"/>
      <c r="PPW66" s="359"/>
      <c r="PPX66" s="359"/>
      <c r="PPY66" s="359"/>
      <c r="PPZ66" s="359"/>
      <c r="PQA66" s="359"/>
      <c r="PQB66" s="359"/>
      <c r="PQC66" s="360"/>
      <c r="PQD66" s="359"/>
      <c r="PQE66" s="359"/>
      <c r="PQF66" s="359"/>
      <c r="PQG66" s="359"/>
      <c r="PQH66" s="359"/>
      <c r="PQI66" s="359"/>
      <c r="PQJ66" s="359"/>
      <c r="PQK66" s="359"/>
      <c r="PQL66" s="360"/>
      <c r="PQM66" s="359"/>
      <c r="PQN66" s="359"/>
      <c r="PQO66" s="359"/>
      <c r="PQP66" s="359"/>
      <c r="PQQ66" s="359"/>
      <c r="PQR66" s="359"/>
      <c r="PQS66" s="359"/>
      <c r="PQT66" s="359"/>
      <c r="PQU66" s="360"/>
      <c r="PQV66" s="359"/>
      <c r="PQW66" s="359"/>
      <c r="PQX66" s="359"/>
      <c r="PQY66" s="359"/>
      <c r="PQZ66" s="359"/>
      <c r="PRA66" s="359"/>
      <c r="PRB66" s="359"/>
      <c r="PRC66" s="359"/>
      <c r="PRD66" s="360"/>
      <c r="PRE66" s="359"/>
      <c r="PRF66" s="359"/>
      <c r="PRG66" s="359"/>
      <c r="PRH66" s="359"/>
      <c r="PRI66" s="359"/>
      <c r="PRJ66" s="359"/>
      <c r="PRK66" s="359"/>
      <c r="PRL66" s="359"/>
      <c r="PRM66" s="360"/>
      <c r="PRN66" s="359"/>
      <c r="PRO66" s="359"/>
      <c r="PRP66" s="359"/>
      <c r="PRQ66" s="359"/>
      <c r="PRR66" s="359"/>
      <c r="PRS66" s="359"/>
      <c r="PRT66" s="359"/>
      <c r="PRU66" s="359"/>
      <c r="PRV66" s="360"/>
      <c r="PRW66" s="359"/>
      <c r="PRX66" s="359"/>
      <c r="PRY66" s="359"/>
      <c r="PRZ66" s="359"/>
      <c r="PSA66" s="359"/>
      <c r="PSB66" s="359"/>
      <c r="PSC66" s="359"/>
      <c r="PSD66" s="359"/>
      <c r="PSE66" s="360"/>
      <c r="PSF66" s="359"/>
      <c r="PSG66" s="359"/>
      <c r="PSH66" s="359"/>
      <c r="PSI66" s="359"/>
      <c r="PSJ66" s="359"/>
      <c r="PSK66" s="359"/>
      <c r="PSL66" s="359"/>
      <c r="PSM66" s="359"/>
      <c r="PSN66" s="360"/>
      <c r="PSO66" s="359"/>
      <c r="PSP66" s="359"/>
      <c r="PSQ66" s="359"/>
      <c r="PSR66" s="359"/>
      <c r="PSS66" s="359"/>
      <c r="PST66" s="359"/>
      <c r="PSU66" s="359"/>
      <c r="PSV66" s="359"/>
      <c r="PSW66" s="360"/>
      <c r="PSX66" s="359"/>
      <c r="PSY66" s="359"/>
      <c r="PSZ66" s="359"/>
      <c r="PTA66" s="359"/>
      <c r="PTB66" s="359"/>
      <c r="PTC66" s="359"/>
      <c r="PTD66" s="359"/>
      <c r="PTE66" s="359"/>
      <c r="PTF66" s="360"/>
      <c r="PTG66" s="359"/>
      <c r="PTH66" s="359"/>
      <c r="PTI66" s="359"/>
      <c r="PTJ66" s="359"/>
      <c r="PTK66" s="359"/>
      <c r="PTL66" s="359"/>
      <c r="PTM66" s="359"/>
      <c r="PTN66" s="359"/>
      <c r="PTO66" s="360"/>
      <c r="PTP66" s="359"/>
      <c r="PTQ66" s="359"/>
      <c r="PTR66" s="359"/>
      <c r="PTS66" s="359"/>
      <c r="PTT66" s="359"/>
      <c r="PTU66" s="359"/>
      <c r="PTV66" s="359"/>
      <c r="PTW66" s="359"/>
      <c r="PTX66" s="360"/>
      <c r="PTY66" s="359"/>
      <c r="PTZ66" s="359"/>
      <c r="PUA66" s="359"/>
      <c r="PUB66" s="359"/>
      <c r="PUC66" s="359"/>
      <c r="PUD66" s="359"/>
      <c r="PUE66" s="359"/>
      <c r="PUF66" s="359"/>
      <c r="PUG66" s="360"/>
      <c r="PUH66" s="359"/>
      <c r="PUI66" s="359"/>
      <c r="PUJ66" s="359"/>
      <c r="PUK66" s="359"/>
      <c r="PUL66" s="359"/>
      <c r="PUM66" s="359"/>
      <c r="PUN66" s="359"/>
      <c r="PUO66" s="359"/>
      <c r="PUP66" s="360"/>
      <c r="PUQ66" s="359"/>
      <c r="PUR66" s="359"/>
      <c r="PUS66" s="359"/>
      <c r="PUT66" s="359"/>
      <c r="PUU66" s="359"/>
      <c r="PUV66" s="359"/>
      <c r="PUW66" s="359"/>
      <c r="PUX66" s="359"/>
      <c r="PUY66" s="360"/>
      <c r="PUZ66" s="359"/>
      <c r="PVA66" s="359"/>
      <c r="PVB66" s="359"/>
      <c r="PVC66" s="359"/>
      <c r="PVD66" s="359"/>
      <c r="PVE66" s="359"/>
      <c r="PVF66" s="359"/>
      <c r="PVG66" s="359"/>
      <c r="PVH66" s="360"/>
      <c r="PVI66" s="359"/>
      <c r="PVJ66" s="359"/>
      <c r="PVK66" s="359"/>
      <c r="PVL66" s="359"/>
      <c r="PVM66" s="359"/>
      <c r="PVN66" s="359"/>
      <c r="PVO66" s="359"/>
      <c r="PVP66" s="359"/>
      <c r="PVQ66" s="360"/>
      <c r="PVR66" s="359"/>
      <c r="PVS66" s="359"/>
      <c r="PVT66" s="359"/>
      <c r="PVU66" s="359"/>
      <c r="PVV66" s="359"/>
      <c r="PVW66" s="359"/>
      <c r="PVX66" s="359"/>
      <c r="PVY66" s="359"/>
      <c r="PVZ66" s="360"/>
      <c r="PWA66" s="359"/>
      <c r="PWB66" s="359"/>
      <c r="PWC66" s="359"/>
      <c r="PWD66" s="359"/>
      <c r="PWE66" s="359"/>
      <c r="PWF66" s="359"/>
      <c r="PWG66" s="359"/>
      <c r="PWH66" s="359"/>
      <c r="PWI66" s="360"/>
      <c r="PWJ66" s="359"/>
      <c r="PWK66" s="359"/>
      <c r="PWL66" s="359"/>
      <c r="PWM66" s="359"/>
      <c r="PWN66" s="359"/>
      <c r="PWO66" s="359"/>
      <c r="PWP66" s="359"/>
      <c r="PWQ66" s="359"/>
      <c r="PWR66" s="360"/>
      <c r="PWS66" s="359"/>
      <c r="PWT66" s="359"/>
      <c r="PWU66" s="359"/>
      <c r="PWV66" s="359"/>
      <c r="PWW66" s="359"/>
      <c r="PWX66" s="359"/>
      <c r="PWY66" s="359"/>
      <c r="PWZ66" s="359"/>
      <c r="PXA66" s="360"/>
      <c r="PXB66" s="359"/>
      <c r="PXC66" s="359"/>
      <c r="PXD66" s="359"/>
      <c r="PXE66" s="359"/>
      <c r="PXF66" s="359"/>
      <c r="PXG66" s="359"/>
      <c r="PXH66" s="359"/>
      <c r="PXI66" s="359"/>
      <c r="PXJ66" s="360"/>
      <c r="PXK66" s="359"/>
      <c r="PXL66" s="359"/>
      <c r="PXM66" s="359"/>
      <c r="PXN66" s="359"/>
      <c r="PXO66" s="359"/>
      <c r="PXP66" s="359"/>
      <c r="PXQ66" s="359"/>
      <c r="PXR66" s="359"/>
      <c r="PXS66" s="360"/>
      <c r="PXT66" s="359"/>
      <c r="PXU66" s="359"/>
      <c r="PXV66" s="359"/>
      <c r="PXW66" s="359"/>
      <c r="PXX66" s="359"/>
      <c r="PXY66" s="359"/>
      <c r="PXZ66" s="359"/>
      <c r="PYA66" s="359"/>
      <c r="PYB66" s="360"/>
      <c r="PYC66" s="359"/>
      <c r="PYD66" s="359"/>
      <c r="PYE66" s="359"/>
      <c r="PYF66" s="359"/>
      <c r="PYG66" s="359"/>
      <c r="PYH66" s="359"/>
      <c r="PYI66" s="359"/>
      <c r="PYJ66" s="359"/>
      <c r="PYK66" s="360"/>
      <c r="PYL66" s="359"/>
      <c r="PYM66" s="359"/>
      <c r="PYN66" s="359"/>
      <c r="PYO66" s="359"/>
      <c r="PYP66" s="359"/>
      <c r="PYQ66" s="359"/>
      <c r="PYR66" s="359"/>
      <c r="PYS66" s="359"/>
      <c r="PYT66" s="360"/>
      <c r="PYU66" s="359"/>
      <c r="PYV66" s="359"/>
      <c r="PYW66" s="359"/>
      <c r="PYX66" s="359"/>
      <c r="PYY66" s="359"/>
      <c r="PYZ66" s="359"/>
      <c r="PZA66" s="359"/>
      <c r="PZB66" s="359"/>
      <c r="PZC66" s="360"/>
      <c r="PZD66" s="359"/>
      <c r="PZE66" s="359"/>
      <c r="PZF66" s="359"/>
      <c r="PZG66" s="359"/>
      <c r="PZH66" s="359"/>
      <c r="PZI66" s="359"/>
      <c r="PZJ66" s="359"/>
      <c r="PZK66" s="359"/>
      <c r="PZL66" s="360"/>
      <c r="PZM66" s="359"/>
      <c r="PZN66" s="359"/>
      <c r="PZO66" s="359"/>
      <c r="PZP66" s="359"/>
      <c r="PZQ66" s="359"/>
      <c r="PZR66" s="359"/>
      <c r="PZS66" s="359"/>
      <c r="PZT66" s="359"/>
      <c r="PZU66" s="360"/>
      <c r="PZV66" s="359"/>
      <c r="PZW66" s="359"/>
      <c r="PZX66" s="359"/>
      <c r="PZY66" s="359"/>
      <c r="PZZ66" s="359"/>
      <c r="QAA66" s="359"/>
      <c r="QAB66" s="359"/>
      <c r="QAC66" s="359"/>
      <c r="QAD66" s="360"/>
      <c r="QAE66" s="359"/>
      <c r="QAF66" s="359"/>
      <c r="QAG66" s="359"/>
      <c r="QAH66" s="359"/>
      <c r="QAI66" s="359"/>
      <c r="QAJ66" s="359"/>
      <c r="QAK66" s="359"/>
      <c r="QAL66" s="359"/>
      <c r="QAM66" s="360"/>
      <c r="QAN66" s="359"/>
      <c r="QAO66" s="359"/>
      <c r="QAP66" s="359"/>
      <c r="QAQ66" s="359"/>
      <c r="QAR66" s="359"/>
      <c r="QAS66" s="359"/>
      <c r="QAT66" s="359"/>
      <c r="QAU66" s="359"/>
      <c r="QAV66" s="360"/>
      <c r="QAW66" s="359"/>
      <c r="QAX66" s="359"/>
      <c r="QAY66" s="359"/>
      <c r="QAZ66" s="359"/>
      <c r="QBA66" s="359"/>
      <c r="QBB66" s="359"/>
      <c r="QBC66" s="359"/>
      <c r="QBD66" s="359"/>
      <c r="QBE66" s="360"/>
      <c r="QBF66" s="359"/>
      <c r="QBG66" s="359"/>
      <c r="QBH66" s="359"/>
      <c r="QBI66" s="359"/>
      <c r="QBJ66" s="359"/>
      <c r="QBK66" s="359"/>
      <c r="QBL66" s="359"/>
      <c r="QBM66" s="359"/>
      <c r="QBN66" s="360"/>
      <c r="QBO66" s="359"/>
      <c r="QBP66" s="359"/>
      <c r="QBQ66" s="359"/>
      <c r="QBR66" s="359"/>
      <c r="QBS66" s="359"/>
      <c r="QBT66" s="359"/>
      <c r="QBU66" s="359"/>
      <c r="QBV66" s="359"/>
      <c r="QBW66" s="360"/>
      <c r="QBX66" s="359"/>
      <c r="QBY66" s="359"/>
      <c r="QBZ66" s="359"/>
      <c r="QCA66" s="359"/>
      <c r="QCB66" s="359"/>
      <c r="QCC66" s="359"/>
      <c r="QCD66" s="359"/>
      <c r="QCE66" s="359"/>
      <c r="QCF66" s="360"/>
      <c r="QCG66" s="359"/>
      <c r="QCH66" s="359"/>
      <c r="QCI66" s="359"/>
      <c r="QCJ66" s="359"/>
      <c r="QCK66" s="359"/>
      <c r="QCL66" s="359"/>
      <c r="QCM66" s="359"/>
      <c r="QCN66" s="359"/>
      <c r="QCO66" s="360"/>
      <c r="QCP66" s="359"/>
      <c r="QCQ66" s="359"/>
      <c r="QCR66" s="359"/>
      <c r="QCS66" s="359"/>
      <c r="QCT66" s="359"/>
      <c r="QCU66" s="359"/>
      <c r="QCV66" s="359"/>
      <c r="QCW66" s="359"/>
      <c r="QCX66" s="360"/>
      <c r="QCY66" s="359"/>
      <c r="QCZ66" s="359"/>
      <c r="QDA66" s="359"/>
      <c r="QDB66" s="359"/>
      <c r="QDC66" s="359"/>
      <c r="QDD66" s="359"/>
      <c r="QDE66" s="359"/>
      <c r="QDF66" s="359"/>
      <c r="QDG66" s="360"/>
      <c r="QDH66" s="359"/>
      <c r="QDI66" s="359"/>
      <c r="QDJ66" s="359"/>
      <c r="QDK66" s="359"/>
      <c r="QDL66" s="359"/>
      <c r="QDM66" s="359"/>
      <c r="QDN66" s="359"/>
      <c r="QDO66" s="359"/>
      <c r="QDP66" s="360"/>
      <c r="QDQ66" s="359"/>
      <c r="QDR66" s="359"/>
      <c r="QDS66" s="359"/>
      <c r="QDT66" s="359"/>
      <c r="QDU66" s="359"/>
      <c r="QDV66" s="359"/>
      <c r="QDW66" s="359"/>
      <c r="QDX66" s="359"/>
      <c r="QDY66" s="360"/>
      <c r="QDZ66" s="359"/>
      <c r="QEA66" s="359"/>
      <c r="QEB66" s="359"/>
      <c r="QEC66" s="359"/>
      <c r="QED66" s="359"/>
      <c r="QEE66" s="359"/>
      <c r="QEF66" s="359"/>
      <c r="QEG66" s="359"/>
      <c r="QEH66" s="360"/>
      <c r="QEI66" s="359"/>
      <c r="QEJ66" s="359"/>
      <c r="QEK66" s="359"/>
      <c r="QEL66" s="359"/>
      <c r="QEM66" s="359"/>
      <c r="QEN66" s="359"/>
      <c r="QEO66" s="359"/>
      <c r="QEP66" s="359"/>
      <c r="QEQ66" s="360"/>
      <c r="QER66" s="359"/>
      <c r="QES66" s="359"/>
      <c r="QET66" s="359"/>
      <c r="QEU66" s="359"/>
      <c r="QEV66" s="359"/>
      <c r="QEW66" s="359"/>
      <c r="QEX66" s="359"/>
      <c r="QEY66" s="359"/>
      <c r="QEZ66" s="360"/>
      <c r="QFA66" s="359"/>
      <c r="QFB66" s="359"/>
      <c r="QFC66" s="359"/>
      <c r="QFD66" s="359"/>
      <c r="QFE66" s="359"/>
      <c r="QFF66" s="359"/>
      <c r="QFG66" s="359"/>
      <c r="QFH66" s="359"/>
      <c r="QFI66" s="360"/>
      <c r="QFJ66" s="359"/>
      <c r="QFK66" s="359"/>
      <c r="QFL66" s="359"/>
      <c r="QFM66" s="359"/>
      <c r="QFN66" s="359"/>
      <c r="QFO66" s="359"/>
      <c r="QFP66" s="359"/>
      <c r="QFQ66" s="359"/>
      <c r="QFR66" s="360"/>
      <c r="QFS66" s="359"/>
      <c r="QFT66" s="359"/>
      <c r="QFU66" s="359"/>
      <c r="QFV66" s="359"/>
      <c r="QFW66" s="359"/>
      <c r="QFX66" s="359"/>
      <c r="QFY66" s="359"/>
      <c r="QFZ66" s="359"/>
      <c r="QGA66" s="360"/>
      <c r="QGB66" s="359"/>
      <c r="QGC66" s="359"/>
      <c r="QGD66" s="359"/>
      <c r="QGE66" s="359"/>
      <c r="QGF66" s="359"/>
      <c r="QGG66" s="359"/>
      <c r="QGH66" s="359"/>
      <c r="QGI66" s="359"/>
      <c r="QGJ66" s="360"/>
      <c r="QGK66" s="359"/>
      <c r="QGL66" s="359"/>
      <c r="QGM66" s="359"/>
      <c r="QGN66" s="359"/>
      <c r="QGO66" s="359"/>
      <c r="QGP66" s="359"/>
      <c r="QGQ66" s="359"/>
      <c r="QGR66" s="359"/>
      <c r="QGS66" s="360"/>
      <c r="QGT66" s="359"/>
      <c r="QGU66" s="359"/>
      <c r="QGV66" s="359"/>
      <c r="QGW66" s="359"/>
      <c r="QGX66" s="359"/>
      <c r="QGY66" s="359"/>
      <c r="QGZ66" s="359"/>
      <c r="QHA66" s="359"/>
      <c r="QHB66" s="360"/>
      <c r="QHC66" s="359"/>
      <c r="QHD66" s="359"/>
      <c r="QHE66" s="359"/>
      <c r="QHF66" s="359"/>
      <c r="QHG66" s="359"/>
      <c r="QHH66" s="359"/>
      <c r="QHI66" s="359"/>
      <c r="QHJ66" s="359"/>
      <c r="QHK66" s="360"/>
      <c r="QHL66" s="359"/>
      <c r="QHM66" s="359"/>
      <c r="QHN66" s="359"/>
      <c r="QHO66" s="359"/>
      <c r="QHP66" s="359"/>
      <c r="QHQ66" s="359"/>
      <c r="QHR66" s="359"/>
      <c r="QHS66" s="359"/>
      <c r="QHT66" s="360"/>
      <c r="QHU66" s="359"/>
      <c r="QHV66" s="359"/>
      <c r="QHW66" s="359"/>
      <c r="QHX66" s="359"/>
      <c r="QHY66" s="359"/>
      <c r="QHZ66" s="359"/>
      <c r="QIA66" s="359"/>
      <c r="QIB66" s="359"/>
      <c r="QIC66" s="360"/>
      <c r="QID66" s="359"/>
      <c r="QIE66" s="359"/>
      <c r="QIF66" s="359"/>
      <c r="QIG66" s="359"/>
      <c r="QIH66" s="359"/>
      <c r="QII66" s="359"/>
      <c r="QIJ66" s="359"/>
      <c r="QIK66" s="359"/>
      <c r="QIL66" s="360"/>
      <c r="QIM66" s="359"/>
      <c r="QIN66" s="359"/>
      <c r="QIO66" s="359"/>
      <c r="QIP66" s="359"/>
      <c r="QIQ66" s="359"/>
      <c r="QIR66" s="359"/>
      <c r="QIS66" s="359"/>
      <c r="QIT66" s="359"/>
      <c r="QIU66" s="360"/>
      <c r="QIV66" s="359"/>
      <c r="QIW66" s="359"/>
      <c r="QIX66" s="359"/>
      <c r="QIY66" s="359"/>
      <c r="QIZ66" s="359"/>
      <c r="QJA66" s="359"/>
      <c r="QJB66" s="359"/>
      <c r="QJC66" s="359"/>
      <c r="QJD66" s="360"/>
      <c r="QJE66" s="359"/>
      <c r="QJF66" s="359"/>
      <c r="QJG66" s="359"/>
      <c r="QJH66" s="359"/>
      <c r="QJI66" s="359"/>
      <c r="QJJ66" s="359"/>
      <c r="QJK66" s="359"/>
      <c r="QJL66" s="359"/>
      <c r="QJM66" s="360"/>
      <c r="QJN66" s="359"/>
      <c r="QJO66" s="359"/>
      <c r="QJP66" s="359"/>
      <c r="QJQ66" s="359"/>
      <c r="QJR66" s="359"/>
      <c r="QJS66" s="359"/>
      <c r="QJT66" s="359"/>
      <c r="QJU66" s="359"/>
      <c r="QJV66" s="360"/>
      <c r="QJW66" s="359"/>
      <c r="QJX66" s="359"/>
      <c r="QJY66" s="359"/>
      <c r="QJZ66" s="359"/>
      <c r="QKA66" s="359"/>
      <c r="QKB66" s="359"/>
      <c r="QKC66" s="359"/>
      <c r="QKD66" s="359"/>
      <c r="QKE66" s="360"/>
      <c r="QKF66" s="359"/>
      <c r="QKG66" s="359"/>
      <c r="QKH66" s="359"/>
      <c r="QKI66" s="359"/>
      <c r="QKJ66" s="359"/>
      <c r="QKK66" s="359"/>
      <c r="QKL66" s="359"/>
      <c r="QKM66" s="359"/>
      <c r="QKN66" s="360"/>
      <c r="QKO66" s="359"/>
      <c r="QKP66" s="359"/>
      <c r="QKQ66" s="359"/>
      <c r="QKR66" s="359"/>
      <c r="QKS66" s="359"/>
      <c r="QKT66" s="359"/>
      <c r="QKU66" s="359"/>
      <c r="QKV66" s="359"/>
      <c r="QKW66" s="360"/>
      <c r="QKX66" s="359"/>
      <c r="QKY66" s="359"/>
      <c r="QKZ66" s="359"/>
      <c r="QLA66" s="359"/>
      <c r="QLB66" s="359"/>
      <c r="QLC66" s="359"/>
      <c r="QLD66" s="359"/>
      <c r="QLE66" s="359"/>
      <c r="QLF66" s="360"/>
      <c r="QLG66" s="359"/>
      <c r="QLH66" s="359"/>
      <c r="QLI66" s="359"/>
      <c r="QLJ66" s="359"/>
      <c r="QLK66" s="359"/>
      <c r="QLL66" s="359"/>
      <c r="QLM66" s="359"/>
      <c r="QLN66" s="359"/>
      <c r="QLO66" s="360"/>
      <c r="QLP66" s="359"/>
      <c r="QLQ66" s="359"/>
      <c r="QLR66" s="359"/>
      <c r="QLS66" s="359"/>
      <c r="QLT66" s="359"/>
      <c r="QLU66" s="359"/>
      <c r="QLV66" s="359"/>
      <c r="QLW66" s="359"/>
      <c r="QLX66" s="360"/>
      <c r="QLY66" s="359"/>
      <c r="QLZ66" s="359"/>
      <c r="QMA66" s="359"/>
      <c r="QMB66" s="359"/>
      <c r="QMC66" s="359"/>
      <c r="QMD66" s="359"/>
      <c r="QME66" s="359"/>
      <c r="QMF66" s="359"/>
      <c r="QMG66" s="360"/>
      <c r="QMH66" s="359"/>
      <c r="QMI66" s="359"/>
      <c r="QMJ66" s="359"/>
      <c r="QMK66" s="359"/>
      <c r="QML66" s="359"/>
      <c r="QMM66" s="359"/>
      <c r="QMN66" s="359"/>
      <c r="QMO66" s="359"/>
      <c r="QMP66" s="360"/>
      <c r="QMQ66" s="359"/>
      <c r="QMR66" s="359"/>
      <c r="QMS66" s="359"/>
      <c r="QMT66" s="359"/>
      <c r="QMU66" s="359"/>
      <c r="QMV66" s="359"/>
      <c r="QMW66" s="359"/>
      <c r="QMX66" s="359"/>
      <c r="QMY66" s="360"/>
      <c r="QMZ66" s="359"/>
      <c r="QNA66" s="359"/>
      <c r="QNB66" s="359"/>
      <c r="QNC66" s="359"/>
      <c r="QND66" s="359"/>
      <c r="QNE66" s="359"/>
      <c r="QNF66" s="359"/>
      <c r="QNG66" s="359"/>
      <c r="QNH66" s="360"/>
      <c r="QNI66" s="359"/>
      <c r="QNJ66" s="359"/>
      <c r="QNK66" s="359"/>
      <c r="QNL66" s="359"/>
      <c r="QNM66" s="359"/>
      <c r="QNN66" s="359"/>
      <c r="QNO66" s="359"/>
      <c r="QNP66" s="359"/>
      <c r="QNQ66" s="360"/>
      <c r="QNR66" s="359"/>
      <c r="QNS66" s="359"/>
      <c r="QNT66" s="359"/>
      <c r="QNU66" s="359"/>
      <c r="QNV66" s="359"/>
      <c r="QNW66" s="359"/>
      <c r="QNX66" s="359"/>
      <c r="QNY66" s="359"/>
      <c r="QNZ66" s="360"/>
      <c r="QOA66" s="359"/>
      <c r="QOB66" s="359"/>
      <c r="QOC66" s="359"/>
      <c r="QOD66" s="359"/>
      <c r="QOE66" s="359"/>
      <c r="QOF66" s="359"/>
      <c r="QOG66" s="359"/>
      <c r="QOH66" s="359"/>
      <c r="QOI66" s="360"/>
      <c r="QOJ66" s="359"/>
      <c r="QOK66" s="359"/>
      <c r="QOL66" s="359"/>
      <c r="QOM66" s="359"/>
      <c r="QON66" s="359"/>
      <c r="QOO66" s="359"/>
      <c r="QOP66" s="359"/>
      <c r="QOQ66" s="359"/>
      <c r="QOR66" s="360"/>
      <c r="QOS66" s="359"/>
      <c r="QOT66" s="359"/>
      <c r="QOU66" s="359"/>
      <c r="QOV66" s="359"/>
      <c r="QOW66" s="359"/>
      <c r="QOX66" s="359"/>
      <c r="QOY66" s="359"/>
      <c r="QOZ66" s="359"/>
      <c r="QPA66" s="360"/>
      <c r="QPB66" s="359"/>
      <c r="QPC66" s="359"/>
      <c r="QPD66" s="359"/>
      <c r="QPE66" s="359"/>
      <c r="QPF66" s="359"/>
      <c r="QPG66" s="359"/>
      <c r="QPH66" s="359"/>
      <c r="QPI66" s="359"/>
      <c r="QPJ66" s="360"/>
      <c r="QPK66" s="359"/>
      <c r="QPL66" s="359"/>
      <c r="QPM66" s="359"/>
      <c r="QPN66" s="359"/>
      <c r="QPO66" s="359"/>
      <c r="QPP66" s="359"/>
      <c r="QPQ66" s="359"/>
      <c r="QPR66" s="359"/>
      <c r="QPS66" s="360"/>
      <c r="QPT66" s="359"/>
      <c r="QPU66" s="359"/>
      <c r="QPV66" s="359"/>
      <c r="QPW66" s="359"/>
      <c r="QPX66" s="359"/>
      <c r="QPY66" s="359"/>
      <c r="QPZ66" s="359"/>
      <c r="QQA66" s="359"/>
      <c r="QQB66" s="360"/>
      <c r="QQC66" s="359"/>
      <c r="QQD66" s="359"/>
      <c r="QQE66" s="359"/>
      <c r="QQF66" s="359"/>
      <c r="QQG66" s="359"/>
      <c r="QQH66" s="359"/>
      <c r="QQI66" s="359"/>
      <c r="QQJ66" s="359"/>
      <c r="QQK66" s="360"/>
      <c r="QQL66" s="359"/>
      <c r="QQM66" s="359"/>
      <c r="QQN66" s="359"/>
      <c r="QQO66" s="359"/>
      <c r="QQP66" s="359"/>
      <c r="QQQ66" s="359"/>
      <c r="QQR66" s="359"/>
      <c r="QQS66" s="359"/>
      <c r="QQT66" s="360"/>
      <c r="QQU66" s="359"/>
      <c r="QQV66" s="359"/>
      <c r="QQW66" s="359"/>
      <c r="QQX66" s="359"/>
      <c r="QQY66" s="359"/>
      <c r="QQZ66" s="359"/>
      <c r="QRA66" s="359"/>
      <c r="QRB66" s="359"/>
      <c r="QRC66" s="360"/>
      <c r="QRD66" s="359"/>
      <c r="QRE66" s="359"/>
      <c r="QRF66" s="359"/>
      <c r="QRG66" s="359"/>
      <c r="QRH66" s="359"/>
      <c r="QRI66" s="359"/>
      <c r="QRJ66" s="359"/>
      <c r="QRK66" s="359"/>
      <c r="QRL66" s="360"/>
      <c r="QRM66" s="359"/>
      <c r="QRN66" s="359"/>
      <c r="QRO66" s="359"/>
      <c r="QRP66" s="359"/>
      <c r="QRQ66" s="359"/>
      <c r="QRR66" s="359"/>
      <c r="QRS66" s="359"/>
      <c r="QRT66" s="359"/>
      <c r="QRU66" s="360"/>
      <c r="QRV66" s="359"/>
      <c r="QRW66" s="359"/>
      <c r="QRX66" s="359"/>
      <c r="QRY66" s="359"/>
      <c r="QRZ66" s="359"/>
      <c r="QSA66" s="359"/>
      <c r="QSB66" s="359"/>
      <c r="QSC66" s="359"/>
      <c r="QSD66" s="360"/>
      <c r="QSE66" s="359"/>
      <c r="QSF66" s="359"/>
      <c r="QSG66" s="359"/>
      <c r="QSH66" s="359"/>
      <c r="QSI66" s="359"/>
      <c r="QSJ66" s="359"/>
      <c r="QSK66" s="359"/>
      <c r="QSL66" s="359"/>
      <c r="QSM66" s="360"/>
      <c r="QSN66" s="359"/>
      <c r="QSO66" s="359"/>
      <c r="QSP66" s="359"/>
      <c r="QSQ66" s="359"/>
      <c r="QSR66" s="359"/>
      <c r="QSS66" s="359"/>
      <c r="QST66" s="359"/>
      <c r="QSU66" s="359"/>
      <c r="QSV66" s="360"/>
      <c r="QSW66" s="359"/>
      <c r="QSX66" s="359"/>
      <c r="QSY66" s="359"/>
      <c r="QSZ66" s="359"/>
      <c r="QTA66" s="359"/>
      <c r="QTB66" s="359"/>
      <c r="QTC66" s="359"/>
      <c r="QTD66" s="359"/>
      <c r="QTE66" s="360"/>
      <c r="QTF66" s="359"/>
      <c r="QTG66" s="359"/>
      <c r="QTH66" s="359"/>
      <c r="QTI66" s="359"/>
      <c r="QTJ66" s="359"/>
      <c r="QTK66" s="359"/>
      <c r="QTL66" s="359"/>
      <c r="QTM66" s="359"/>
      <c r="QTN66" s="360"/>
      <c r="QTO66" s="359"/>
      <c r="QTP66" s="359"/>
      <c r="QTQ66" s="359"/>
      <c r="QTR66" s="359"/>
      <c r="QTS66" s="359"/>
      <c r="QTT66" s="359"/>
      <c r="QTU66" s="359"/>
      <c r="QTV66" s="359"/>
      <c r="QTW66" s="360"/>
      <c r="QTX66" s="359"/>
      <c r="QTY66" s="359"/>
      <c r="QTZ66" s="359"/>
      <c r="QUA66" s="359"/>
      <c r="QUB66" s="359"/>
      <c r="QUC66" s="359"/>
      <c r="QUD66" s="359"/>
      <c r="QUE66" s="359"/>
      <c r="QUF66" s="360"/>
      <c r="QUG66" s="359"/>
      <c r="QUH66" s="359"/>
      <c r="QUI66" s="359"/>
      <c r="QUJ66" s="359"/>
      <c r="QUK66" s="359"/>
      <c r="QUL66" s="359"/>
      <c r="QUM66" s="359"/>
      <c r="QUN66" s="359"/>
      <c r="QUO66" s="360"/>
      <c r="QUP66" s="359"/>
      <c r="QUQ66" s="359"/>
      <c r="QUR66" s="359"/>
      <c r="QUS66" s="359"/>
      <c r="QUT66" s="359"/>
      <c r="QUU66" s="359"/>
      <c r="QUV66" s="359"/>
      <c r="QUW66" s="359"/>
      <c r="QUX66" s="360"/>
      <c r="QUY66" s="359"/>
      <c r="QUZ66" s="359"/>
      <c r="QVA66" s="359"/>
      <c r="QVB66" s="359"/>
      <c r="QVC66" s="359"/>
      <c r="QVD66" s="359"/>
      <c r="QVE66" s="359"/>
      <c r="QVF66" s="359"/>
      <c r="QVG66" s="360"/>
      <c r="QVH66" s="359"/>
      <c r="QVI66" s="359"/>
      <c r="QVJ66" s="359"/>
      <c r="QVK66" s="359"/>
      <c r="QVL66" s="359"/>
      <c r="QVM66" s="359"/>
      <c r="QVN66" s="359"/>
      <c r="QVO66" s="359"/>
      <c r="QVP66" s="360"/>
      <c r="QVQ66" s="359"/>
      <c r="QVR66" s="359"/>
      <c r="QVS66" s="359"/>
      <c r="QVT66" s="359"/>
      <c r="QVU66" s="359"/>
      <c r="QVV66" s="359"/>
      <c r="QVW66" s="359"/>
      <c r="QVX66" s="359"/>
      <c r="QVY66" s="360"/>
      <c r="QVZ66" s="359"/>
      <c r="QWA66" s="359"/>
      <c r="QWB66" s="359"/>
      <c r="QWC66" s="359"/>
      <c r="QWD66" s="359"/>
      <c r="QWE66" s="359"/>
      <c r="QWF66" s="359"/>
      <c r="QWG66" s="359"/>
      <c r="QWH66" s="360"/>
      <c r="QWI66" s="359"/>
      <c r="QWJ66" s="359"/>
      <c r="QWK66" s="359"/>
      <c r="QWL66" s="359"/>
      <c r="QWM66" s="359"/>
      <c r="QWN66" s="359"/>
      <c r="QWO66" s="359"/>
      <c r="QWP66" s="359"/>
      <c r="QWQ66" s="360"/>
      <c r="QWR66" s="359"/>
      <c r="QWS66" s="359"/>
      <c r="QWT66" s="359"/>
      <c r="QWU66" s="359"/>
      <c r="QWV66" s="359"/>
      <c r="QWW66" s="359"/>
      <c r="QWX66" s="359"/>
      <c r="QWY66" s="359"/>
      <c r="QWZ66" s="360"/>
      <c r="QXA66" s="359"/>
      <c r="QXB66" s="359"/>
      <c r="QXC66" s="359"/>
      <c r="QXD66" s="359"/>
      <c r="QXE66" s="359"/>
      <c r="QXF66" s="359"/>
      <c r="QXG66" s="359"/>
      <c r="QXH66" s="359"/>
      <c r="QXI66" s="360"/>
      <c r="QXJ66" s="359"/>
      <c r="QXK66" s="359"/>
      <c r="QXL66" s="359"/>
      <c r="QXM66" s="359"/>
      <c r="QXN66" s="359"/>
      <c r="QXO66" s="359"/>
      <c r="QXP66" s="359"/>
      <c r="QXQ66" s="359"/>
      <c r="QXR66" s="360"/>
      <c r="QXS66" s="359"/>
      <c r="QXT66" s="359"/>
      <c r="QXU66" s="359"/>
      <c r="QXV66" s="359"/>
      <c r="QXW66" s="359"/>
      <c r="QXX66" s="359"/>
      <c r="QXY66" s="359"/>
      <c r="QXZ66" s="359"/>
      <c r="QYA66" s="360"/>
      <c r="QYB66" s="359"/>
      <c r="QYC66" s="359"/>
      <c r="QYD66" s="359"/>
      <c r="QYE66" s="359"/>
      <c r="QYF66" s="359"/>
      <c r="QYG66" s="359"/>
      <c r="QYH66" s="359"/>
      <c r="QYI66" s="359"/>
      <c r="QYJ66" s="360"/>
      <c r="QYK66" s="359"/>
      <c r="QYL66" s="359"/>
      <c r="QYM66" s="359"/>
      <c r="QYN66" s="359"/>
      <c r="QYO66" s="359"/>
      <c r="QYP66" s="359"/>
      <c r="QYQ66" s="359"/>
      <c r="QYR66" s="359"/>
      <c r="QYS66" s="360"/>
      <c r="QYT66" s="359"/>
      <c r="QYU66" s="359"/>
      <c r="QYV66" s="359"/>
      <c r="QYW66" s="359"/>
      <c r="QYX66" s="359"/>
      <c r="QYY66" s="359"/>
      <c r="QYZ66" s="359"/>
      <c r="QZA66" s="359"/>
      <c r="QZB66" s="360"/>
      <c r="QZC66" s="359"/>
      <c r="QZD66" s="359"/>
      <c r="QZE66" s="359"/>
      <c r="QZF66" s="359"/>
      <c r="QZG66" s="359"/>
      <c r="QZH66" s="359"/>
      <c r="QZI66" s="359"/>
      <c r="QZJ66" s="359"/>
      <c r="QZK66" s="360"/>
      <c r="QZL66" s="359"/>
      <c r="QZM66" s="359"/>
      <c r="QZN66" s="359"/>
      <c r="QZO66" s="359"/>
      <c r="QZP66" s="359"/>
      <c r="QZQ66" s="359"/>
      <c r="QZR66" s="359"/>
      <c r="QZS66" s="359"/>
      <c r="QZT66" s="360"/>
      <c r="QZU66" s="359"/>
      <c r="QZV66" s="359"/>
      <c r="QZW66" s="359"/>
      <c r="QZX66" s="359"/>
      <c r="QZY66" s="359"/>
      <c r="QZZ66" s="359"/>
      <c r="RAA66" s="359"/>
      <c r="RAB66" s="359"/>
      <c r="RAC66" s="360"/>
      <c r="RAD66" s="359"/>
      <c r="RAE66" s="359"/>
      <c r="RAF66" s="359"/>
      <c r="RAG66" s="359"/>
      <c r="RAH66" s="359"/>
      <c r="RAI66" s="359"/>
      <c r="RAJ66" s="359"/>
      <c r="RAK66" s="359"/>
      <c r="RAL66" s="360"/>
      <c r="RAM66" s="359"/>
      <c r="RAN66" s="359"/>
      <c r="RAO66" s="359"/>
      <c r="RAP66" s="359"/>
      <c r="RAQ66" s="359"/>
      <c r="RAR66" s="359"/>
      <c r="RAS66" s="359"/>
      <c r="RAT66" s="359"/>
      <c r="RAU66" s="360"/>
      <c r="RAV66" s="359"/>
      <c r="RAW66" s="359"/>
      <c r="RAX66" s="359"/>
      <c r="RAY66" s="359"/>
      <c r="RAZ66" s="359"/>
      <c r="RBA66" s="359"/>
      <c r="RBB66" s="359"/>
      <c r="RBC66" s="359"/>
      <c r="RBD66" s="360"/>
      <c r="RBE66" s="359"/>
      <c r="RBF66" s="359"/>
      <c r="RBG66" s="359"/>
      <c r="RBH66" s="359"/>
      <c r="RBI66" s="359"/>
      <c r="RBJ66" s="359"/>
      <c r="RBK66" s="359"/>
      <c r="RBL66" s="359"/>
      <c r="RBM66" s="360"/>
      <c r="RBN66" s="359"/>
      <c r="RBO66" s="359"/>
      <c r="RBP66" s="359"/>
      <c r="RBQ66" s="359"/>
      <c r="RBR66" s="359"/>
      <c r="RBS66" s="359"/>
      <c r="RBT66" s="359"/>
      <c r="RBU66" s="359"/>
      <c r="RBV66" s="360"/>
      <c r="RBW66" s="359"/>
      <c r="RBX66" s="359"/>
      <c r="RBY66" s="359"/>
      <c r="RBZ66" s="359"/>
      <c r="RCA66" s="359"/>
      <c r="RCB66" s="359"/>
      <c r="RCC66" s="359"/>
      <c r="RCD66" s="359"/>
      <c r="RCE66" s="360"/>
      <c r="RCF66" s="359"/>
      <c r="RCG66" s="359"/>
      <c r="RCH66" s="359"/>
      <c r="RCI66" s="359"/>
      <c r="RCJ66" s="359"/>
      <c r="RCK66" s="359"/>
      <c r="RCL66" s="359"/>
      <c r="RCM66" s="359"/>
      <c r="RCN66" s="360"/>
      <c r="RCO66" s="359"/>
      <c r="RCP66" s="359"/>
      <c r="RCQ66" s="359"/>
      <c r="RCR66" s="359"/>
      <c r="RCS66" s="359"/>
      <c r="RCT66" s="359"/>
      <c r="RCU66" s="359"/>
      <c r="RCV66" s="359"/>
      <c r="RCW66" s="360"/>
      <c r="RCX66" s="359"/>
      <c r="RCY66" s="359"/>
      <c r="RCZ66" s="359"/>
      <c r="RDA66" s="359"/>
      <c r="RDB66" s="359"/>
      <c r="RDC66" s="359"/>
      <c r="RDD66" s="359"/>
      <c r="RDE66" s="359"/>
      <c r="RDF66" s="360"/>
      <c r="RDG66" s="359"/>
      <c r="RDH66" s="359"/>
      <c r="RDI66" s="359"/>
      <c r="RDJ66" s="359"/>
      <c r="RDK66" s="359"/>
      <c r="RDL66" s="359"/>
      <c r="RDM66" s="359"/>
      <c r="RDN66" s="359"/>
      <c r="RDO66" s="360"/>
      <c r="RDP66" s="359"/>
      <c r="RDQ66" s="359"/>
      <c r="RDR66" s="359"/>
      <c r="RDS66" s="359"/>
      <c r="RDT66" s="359"/>
      <c r="RDU66" s="359"/>
      <c r="RDV66" s="359"/>
      <c r="RDW66" s="359"/>
      <c r="RDX66" s="360"/>
      <c r="RDY66" s="359"/>
      <c r="RDZ66" s="359"/>
      <c r="REA66" s="359"/>
      <c r="REB66" s="359"/>
      <c r="REC66" s="359"/>
      <c r="RED66" s="359"/>
      <c r="REE66" s="359"/>
      <c r="REF66" s="359"/>
      <c r="REG66" s="360"/>
      <c r="REH66" s="359"/>
      <c r="REI66" s="359"/>
      <c r="REJ66" s="359"/>
      <c r="REK66" s="359"/>
      <c r="REL66" s="359"/>
      <c r="REM66" s="359"/>
      <c r="REN66" s="359"/>
      <c r="REO66" s="359"/>
      <c r="REP66" s="360"/>
      <c r="REQ66" s="359"/>
      <c r="RER66" s="359"/>
      <c r="RES66" s="359"/>
      <c r="RET66" s="359"/>
      <c r="REU66" s="359"/>
      <c r="REV66" s="359"/>
      <c r="REW66" s="359"/>
      <c r="REX66" s="359"/>
      <c r="REY66" s="360"/>
      <c r="REZ66" s="359"/>
      <c r="RFA66" s="359"/>
      <c r="RFB66" s="359"/>
      <c r="RFC66" s="359"/>
      <c r="RFD66" s="359"/>
      <c r="RFE66" s="359"/>
      <c r="RFF66" s="359"/>
      <c r="RFG66" s="359"/>
      <c r="RFH66" s="360"/>
      <c r="RFI66" s="359"/>
      <c r="RFJ66" s="359"/>
      <c r="RFK66" s="359"/>
      <c r="RFL66" s="359"/>
      <c r="RFM66" s="359"/>
      <c r="RFN66" s="359"/>
      <c r="RFO66" s="359"/>
      <c r="RFP66" s="359"/>
      <c r="RFQ66" s="360"/>
      <c r="RFR66" s="359"/>
      <c r="RFS66" s="359"/>
      <c r="RFT66" s="359"/>
      <c r="RFU66" s="359"/>
      <c r="RFV66" s="359"/>
      <c r="RFW66" s="359"/>
      <c r="RFX66" s="359"/>
      <c r="RFY66" s="359"/>
      <c r="RFZ66" s="360"/>
      <c r="RGA66" s="359"/>
      <c r="RGB66" s="359"/>
      <c r="RGC66" s="359"/>
      <c r="RGD66" s="359"/>
      <c r="RGE66" s="359"/>
      <c r="RGF66" s="359"/>
      <c r="RGG66" s="359"/>
      <c r="RGH66" s="359"/>
      <c r="RGI66" s="360"/>
      <c r="RGJ66" s="359"/>
      <c r="RGK66" s="359"/>
      <c r="RGL66" s="359"/>
      <c r="RGM66" s="359"/>
      <c r="RGN66" s="359"/>
      <c r="RGO66" s="359"/>
      <c r="RGP66" s="359"/>
      <c r="RGQ66" s="359"/>
      <c r="RGR66" s="360"/>
      <c r="RGS66" s="359"/>
      <c r="RGT66" s="359"/>
      <c r="RGU66" s="359"/>
      <c r="RGV66" s="359"/>
      <c r="RGW66" s="359"/>
      <c r="RGX66" s="359"/>
      <c r="RGY66" s="359"/>
      <c r="RGZ66" s="359"/>
      <c r="RHA66" s="360"/>
      <c r="RHB66" s="359"/>
      <c r="RHC66" s="359"/>
      <c r="RHD66" s="359"/>
      <c r="RHE66" s="359"/>
      <c r="RHF66" s="359"/>
      <c r="RHG66" s="359"/>
      <c r="RHH66" s="359"/>
      <c r="RHI66" s="359"/>
      <c r="RHJ66" s="360"/>
      <c r="RHK66" s="359"/>
      <c r="RHL66" s="359"/>
      <c r="RHM66" s="359"/>
      <c r="RHN66" s="359"/>
      <c r="RHO66" s="359"/>
      <c r="RHP66" s="359"/>
      <c r="RHQ66" s="359"/>
      <c r="RHR66" s="359"/>
      <c r="RHS66" s="360"/>
      <c r="RHT66" s="359"/>
      <c r="RHU66" s="359"/>
      <c r="RHV66" s="359"/>
      <c r="RHW66" s="359"/>
      <c r="RHX66" s="359"/>
      <c r="RHY66" s="359"/>
      <c r="RHZ66" s="359"/>
      <c r="RIA66" s="359"/>
      <c r="RIB66" s="360"/>
      <c r="RIC66" s="359"/>
      <c r="RID66" s="359"/>
      <c r="RIE66" s="359"/>
      <c r="RIF66" s="359"/>
      <c r="RIG66" s="359"/>
      <c r="RIH66" s="359"/>
      <c r="RII66" s="359"/>
      <c r="RIJ66" s="359"/>
      <c r="RIK66" s="360"/>
      <c r="RIL66" s="359"/>
      <c r="RIM66" s="359"/>
      <c r="RIN66" s="359"/>
      <c r="RIO66" s="359"/>
      <c r="RIP66" s="359"/>
      <c r="RIQ66" s="359"/>
      <c r="RIR66" s="359"/>
      <c r="RIS66" s="359"/>
      <c r="RIT66" s="360"/>
      <c r="RIU66" s="359"/>
      <c r="RIV66" s="359"/>
      <c r="RIW66" s="359"/>
      <c r="RIX66" s="359"/>
      <c r="RIY66" s="359"/>
      <c r="RIZ66" s="359"/>
      <c r="RJA66" s="359"/>
      <c r="RJB66" s="359"/>
      <c r="RJC66" s="360"/>
      <c r="RJD66" s="359"/>
      <c r="RJE66" s="359"/>
      <c r="RJF66" s="359"/>
      <c r="RJG66" s="359"/>
      <c r="RJH66" s="359"/>
      <c r="RJI66" s="359"/>
      <c r="RJJ66" s="359"/>
      <c r="RJK66" s="359"/>
      <c r="RJL66" s="360"/>
      <c r="RJM66" s="359"/>
      <c r="RJN66" s="359"/>
      <c r="RJO66" s="359"/>
      <c r="RJP66" s="359"/>
      <c r="RJQ66" s="359"/>
      <c r="RJR66" s="359"/>
      <c r="RJS66" s="359"/>
      <c r="RJT66" s="359"/>
      <c r="RJU66" s="360"/>
      <c r="RJV66" s="359"/>
      <c r="RJW66" s="359"/>
      <c r="RJX66" s="359"/>
      <c r="RJY66" s="359"/>
      <c r="RJZ66" s="359"/>
      <c r="RKA66" s="359"/>
      <c r="RKB66" s="359"/>
      <c r="RKC66" s="359"/>
      <c r="RKD66" s="360"/>
      <c r="RKE66" s="359"/>
      <c r="RKF66" s="359"/>
      <c r="RKG66" s="359"/>
      <c r="RKH66" s="359"/>
      <c r="RKI66" s="359"/>
      <c r="RKJ66" s="359"/>
      <c r="RKK66" s="359"/>
      <c r="RKL66" s="359"/>
      <c r="RKM66" s="360"/>
      <c r="RKN66" s="359"/>
      <c r="RKO66" s="359"/>
      <c r="RKP66" s="359"/>
      <c r="RKQ66" s="359"/>
      <c r="RKR66" s="359"/>
      <c r="RKS66" s="359"/>
      <c r="RKT66" s="359"/>
      <c r="RKU66" s="359"/>
      <c r="RKV66" s="360"/>
      <c r="RKW66" s="359"/>
      <c r="RKX66" s="359"/>
      <c r="RKY66" s="359"/>
      <c r="RKZ66" s="359"/>
      <c r="RLA66" s="359"/>
      <c r="RLB66" s="359"/>
      <c r="RLC66" s="359"/>
      <c r="RLD66" s="359"/>
      <c r="RLE66" s="360"/>
      <c r="RLF66" s="359"/>
      <c r="RLG66" s="359"/>
      <c r="RLH66" s="359"/>
      <c r="RLI66" s="359"/>
      <c r="RLJ66" s="359"/>
      <c r="RLK66" s="359"/>
      <c r="RLL66" s="359"/>
      <c r="RLM66" s="359"/>
      <c r="RLN66" s="360"/>
      <c r="RLO66" s="359"/>
      <c r="RLP66" s="359"/>
      <c r="RLQ66" s="359"/>
      <c r="RLR66" s="359"/>
      <c r="RLS66" s="359"/>
      <c r="RLT66" s="359"/>
      <c r="RLU66" s="359"/>
      <c r="RLV66" s="359"/>
      <c r="RLW66" s="360"/>
      <c r="RLX66" s="359"/>
      <c r="RLY66" s="359"/>
      <c r="RLZ66" s="359"/>
      <c r="RMA66" s="359"/>
      <c r="RMB66" s="359"/>
      <c r="RMC66" s="359"/>
      <c r="RMD66" s="359"/>
      <c r="RME66" s="359"/>
      <c r="RMF66" s="360"/>
      <c r="RMG66" s="359"/>
      <c r="RMH66" s="359"/>
      <c r="RMI66" s="359"/>
      <c r="RMJ66" s="359"/>
      <c r="RMK66" s="359"/>
      <c r="RML66" s="359"/>
      <c r="RMM66" s="359"/>
      <c r="RMN66" s="359"/>
      <c r="RMO66" s="360"/>
      <c r="RMP66" s="359"/>
      <c r="RMQ66" s="359"/>
      <c r="RMR66" s="359"/>
      <c r="RMS66" s="359"/>
      <c r="RMT66" s="359"/>
      <c r="RMU66" s="359"/>
      <c r="RMV66" s="359"/>
      <c r="RMW66" s="359"/>
      <c r="RMX66" s="360"/>
      <c r="RMY66" s="359"/>
      <c r="RMZ66" s="359"/>
      <c r="RNA66" s="359"/>
      <c r="RNB66" s="359"/>
      <c r="RNC66" s="359"/>
      <c r="RND66" s="359"/>
      <c r="RNE66" s="359"/>
      <c r="RNF66" s="359"/>
      <c r="RNG66" s="360"/>
      <c r="RNH66" s="359"/>
      <c r="RNI66" s="359"/>
      <c r="RNJ66" s="359"/>
      <c r="RNK66" s="359"/>
      <c r="RNL66" s="359"/>
      <c r="RNM66" s="359"/>
      <c r="RNN66" s="359"/>
      <c r="RNO66" s="359"/>
      <c r="RNP66" s="360"/>
      <c r="RNQ66" s="359"/>
      <c r="RNR66" s="359"/>
      <c r="RNS66" s="359"/>
      <c r="RNT66" s="359"/>
      <c r="RNU66" s="359"/>
      <c r="RNV66" s="359"/>
      <c r="RNW66" s="359"/>
      <c r="RNX66" s="359"/>
      <c r="RNY66" s="360"/>
      <c r="RNZ66" s="359"/>
      <c r="ROA66" s="359"/>
      <c r="ROB66" s="359"/>
      <c r="ROC66" s="359"/>
      <c r="ROD66" s="359"/>
      <c r="ROE66" s="359"/>
      <c r="ROF66" s="359"/>
      <c r="ROG66" s="359"/>
      <c r="ROH66" s="360"/>
      <c r="ROI66" s="359"/>
      <c r="ROJ66" s="359"/>
      <c r="ROK66" s="359"/>
      <c r="ROL66" s="359"/>
      <c r="ROM66" s="359"/>
      <c r="RON66" s="359"/>
      <c r="ROO66" s="359"/>
      <c r="ROP66" s="359"/>
      <c r="ROQ66" s="360"/>
      <c r="ROR66" s="359"/>
      <c r="ROS66" s="359"/>
      <c r="ROT66" s="359"/>
      <c r="ROU66" s="359"/>
      <c r="ROV66" s="359"/>
      <c r="ROW66" s="359"/>
      <c r="ROX66" s="359"/>
      <c r="ROY66" s="359"/>
      <c r="ROZ66" s="360"/>
      <c r="RPA66" s="359"/>
      <c r="RPB66" s="359"/>
      <c r="RPC66" s="359"/>
      <c r="RPD66" s="359"/>
      <c r="RPE66" s="359"/>
      <c r="RPF66" s="359"/>
      <c r="RPG66" s="359"/>
      <c r="RPH66" s="359"/>
      <c r="RPI66" s="360"/>
      <c r="RPJ66" s="359"/>
      <c r="RPK66" s="359"/>
      <c r="RPL66" s="359"/>
      <c r="RPM66" s="359"/>
      <c r="RPN66" s="359"/>
      <c r="RPO66" s="359"/>
      <c r="RPP66" s="359"/>
      <c r="RPQ66" s="359"/>
      <c r="RPR66" s="360"/>
      <c r="RPS66" s="359"/>
      <c r="RPT66" s="359"/>
      <c r="RPU66" s="359"/>
      <c r="RPV66" s="359"/>
      <c r="RPW66" s="359"/>
      <c r="RPX66" s="359"/>
      <c r="RPY66" s="359"/>
      <c r="RPZ66" s="359"/>
      <c r="RQA66" s="360"/>
      <c r="RQB66" s="359"/>
      <c r="RQC66" s="359"/>
      <c r="RQD66" s="359"/>
      <c r="RQE66" s="359"/>
      <c r="RQF66" s="359"/>
      <c r="RQG66" s="359"/>
      <c r="RQH66" s="359"/>
      <c r="RQI66" s="359"/>
      <c r="RQJ66" s="360"/>
      <c r="RQK66" s="359"/>
      <c r="RQL66" s="359"/>
      <c r="RQM66" s="359"/>
      <c r="RQN66" s="359"/>
      <c r="RQO66" s="359"/>
      <c r="RQP66" s="359"/>
      <c r="RQQ66" s="359"/>
      <c r="RQR66" s="359"/>
      <c r="RQS66" s="360"/>
      <c r="RQT66" s="359"/>
      <c r="RQU66" s="359"/>
      <c r="RQV66" s="359"/>
      <c r="RQW66" s="359"/>
      <c r="RQX66" s="359"/>
      <c r="RQY66" s="359"/>
      <c r="RQZ66" s="359"/>
      <c r="RRA66" s="359"/>
      <c r="RRB66" s="360"/>
      <c r="RRC66" s="359"/>
      <c r="RRD66" s="359"/>
      <c r="RRE66" s="359"/>
      <c r="RRF66" s="359"/>
      <c r="RRG66" s="359"/>
      <c r="RRH66" s="359"/>
      <c r="RRI66" s="359"/>
      <c r="RRJ66" s="359"/>
      <c r="RRK66" s="360"/>
      <c r="RRL66" s="359"/>
      <c r="RRM66" s="359"/>
      <c r="RRN66" s="359"/>
      <c r="RRO66" s="359"/>
      <c r="RRP66" s="359"/>
      <c r="RRQ66" s="359"/>
      <c r="RRR66" s="359"/>
      <c r="RRS66" s="359"/>
      <c r="RRT66" s="360"/>
      <c r="RRU66" s="359"/>
      <c r="RRV66" s="359"/>
      <c r="RRW66" s="359"/>
      <c r="RRX66" s="359"/>
      <c r="RRY66" s="359"/>
      <c r="RRZ66" s="359"/>
      <c r="RSA66" s="359"/>
      <c r="RSB66" s="359"/>
      <c r="RSC66" s="360"/>
      <c r="RSD66" s="359"/>
      <c r="RSE66" s="359"/>
      <c r="RSF66" s="359"/>
      <c r="RSG66" s="359"/>
      <c r="RSH66" s="359"/>
      <c r="RSI66" s="359"/>
      <c r="RSJ66" s="359"/>
      <c r="RSK66" s="359"/>
      <c r="RSL66" s="360"/>
      <c r="RSM66" s="359"/>
      <c r="RSN66" s="359"/>
      <c r="RSO66" s="359"/>
      <c r="RSP66" s="359"/>
      <c r="RSQ66" s="359"/>
      <c r="RSR66" s="359"/>
      <c r="RSS66" s="359"/>
      <c r="RST66" s="359"/>
      <c r="RSU66" s="360"/>
      <c r="RSV66" s="359"/>
      <c r="RSW66" s="359"/>
      <c r="RSX66" s="359"/>
      <c r="RSY66" s="359"/>
      <c r="RSZ66" s="359"/>
      <c r="RTA66" s="359"/>
      <c r="RTB66" s="359"/>
      <c r="RTC66" s="359"/>
      <c r="RTD66" s="360"/>
      <c r="RTE66" s="359"/>
      <c r="RTF66" s="359"/>
      <c r="RTG66" s="359"/>
      <c r="RTH66" s="359"/>
      <c r="RTI66" s="359"/>
      <c r="RTJ66" s="359"/>
      <c r="RTK66" s="359"/>
      <c r="RTL66" s="359"/>
      <c r="RTM66" s="360"/>
      <c r="RTN66" s="359"/>
      <c r="RTO66" s="359"/>
      <c r="RTP66" s="359"/>
      <c r="RTQ66" s="359"/>
      <c r="RTR66" s="359"/>
      <c r="RTS66" s="359"/>
      <c r="RTT66" s="359"/>
      <c r="RTU66" s="359"/>
      <c r="RTV66" s="360"/>
      <c r="RTW66" s="359"/>
      <c r="RTX66" s="359"/>
      <c r="RTY66" s="359"/>
      <c r="RTZ66" s="359"/>
      <c r="RUA66" s="359"/>
      <c r="RUB66" s="359"/>
      <c r="RUC66" s="359"/>
      <c r="RUD66" s="359"/>
      <c r="RUE66" s="360"/>
      <c r="RUF66" s="359"/>
      <c r="RUG66" s="359"/>
      <c r="RUH66" s="359"/>
      <c r="RUI66" s="359"/>
      <c r="RUJ66" s="359"/>
      <c r="RUK66" s="359"/>
      <c r="RUL66" s="359"/>
      <c r="RUM66" s="359"/>
      <c r="RUN66" s="360"/>
      <c r="RUO66" s="359"/>
      <c r="RUP66" s="359"/>
      <c r="RUQ66" s="359"/>
      <c r="RUR66" s="359"/>
      <c r="RUS66" s="359"/>
      <c r="RUT66" s="359"/>
      <c r="RUU66" s="359"/>
      <c r="RUV66" s="359"/>
      <c r="RUW66" s="360"/>
      <c r="RUX66" s="359"/>
      <c r="RUY66" s="359"/>
      <c r="RUZ66" s="359"/>
      <c r="RVA66" s="359"/>
      <c r="RVB66" s="359"/>
      <c r="RVC66" s="359"/>
      <c r="RVD66" s="359"/>
      <c r="RVE66" s="359"/>
      <c r="RVF66" s="360"/>
      <c r="RVG66" s="359"/>
      <c r="RVH66" s="359"/>
      <c r="RVI66" s="359"/>
      <c r="RVJ66" s="359"/>
      <c r="RVK66" s="359"/>
      <c r="RVL66" s="359"/>
      <c r="RVM66" s="359"/>
      <c r="RVN66" s="359"/>
      <c r="RVO66" s="360"/>
      <c r="RVP66" s="359"/>
      <c r="RVQ66" s="359"/>
      <c r="RVR66" s="359"/>
      <c r="RVS66" s="359"/>
      <c r="RVT66" s="359"/>
      <c r="RVU66" s="359"/>
      <c r="RVV66" s="359"/>
      <c r="RVW66" s="359"/>
      <c r="RVX66" s="360"/>
      <c r="RVY66" s="359"/>
      <c r="RVZ66" s="359"/>
      <c r="RWA66" s="359"/>
      <c r="RWB66" s="359"/>
      <c r="RWC66" s="359"/>
      <c r="RWD66" s="359"/>
      <c r="RWE66" s="359"/>
      <c r="RWF66" s="359"/>
      <c r="RWG66" s="360"/>
      <c r="RWH66" s="359"/>
      <c r="RWI66" s="359"/>
      <c r="RWJ66" s="359"/>
      <c r="RWK66" s="359"/>
      <c r="RWL66" s="359"/>
      <c r="RWM66" s="359"/>
      <c r="RWN66" s="359"/>
      <c r="RWO66" s="359"/>
      <c r="RWP66" s="360"/>
      <c r="RWQ66" s="359"/>
      <c r="RWR66" s="359"/>
      <c r="RWS66" s="359"/>
      <c r="RWT66" s="359"/>
      <c r="RWU66" s="359"/>
      <c r="RWV66" s="359"/>
      <c r="RWW66" s="359"/>
      <c r="RWX66" s="359"/>
      <c r="RWY66" s="360"/>
      <c r="RWZ66" s="359"/>
      <c r="RXA66" s="359"/>
      <c r="RXB66" s="359"/>
      <c r="RXC66" s="359"/>
      <c r="RXD66" s="359"/>
      <c r="RXE66" s="359"/>
      <c r="RXF66" s="359"/>
      <c r="RXG66" s="359"/>
      <c r="RXH66" s="360"/>
      <c r="RXI66" s="359"/>
      <c r="RXJ66" s="359"/>
      <c r="RXK66" s="359"/>
      <c r="RXL66" s="359"/>
      <c r="RXM66" s="359"/>
      <c r="RXN66" s="359"/>
      <c r="RXO66" s="359"/>
      <c r="RXP66" s="359"/>
      <c r="RXQ66" s="360"/>
      <c r="RXR66" s="359"/>
      <c r="RXS66" s="359"/>
      <c r="RXT66" s="359"/>
      <c r="RXU66" s="359"/>
      <c r="RXV66" s="359"/>
      <c r="RXW66" s="359"/>
      <c r="RXX66" s="359"/>
      <c r="RXY66" s="359"/>
      <c r="RXZ66" s="360"/>
      <c r="RYA66" s="359"/>
      <c r="RYB66" s="359"/>
      <c r="RYC66" s="359"/>
      <c r="RYD66" s="359"/>
      <c r="RYE66" s="359"/>
      <c r="RYF66" s="359"/>
      <c r="RYG66" s="359"/>
      <c r="RYH66" s="359"/>
      <c r="RYI66" s="360"/>
      <c r="RYJ66" s="359"/>
      <c r="RYK66" s="359"/>
      <c r="RYL66" s="359"/>
      <c r="RYM66" s="359"/>
      <c r="RYN66" s="359"/>
      <c r="RYO66" s="359"/>
      <c r="RYP66" s="359"/>
      <c r="RYQ66" s="359"/>
      <c r="RYR66" s="360"/>
      <c r="RYS66" s="359"/>
      <c r="RYT66" s="359"/>
      <c r="RYU66" s="359"/>
      <c r="RYV66" s="359"/>
      <c r="RYW66" s="359"/>
      <c r="RYX66" s="359"/>
      <c r="RYY66" s="359"/>
      <c r="RYZ66" s="359"/>
      <c r="RZA66" s="360"/>
      <c r="RZB66" s="359"/>
      <c r="RZC66" s="359"/>
      <c r="RZD66" s="359"/>
      <c r="RZE66" s="359"/>
      <c r="RZF66" s="359"/>
      <c r="RZG66" s="359"/>
      <c r="RZH66" s="359"/>
      <c r="RZI66" s="359"/>
      <c r="RZJ66" s="360"/>
      <c r="RZK66" s="359"/>
      <c r="RZL66" s="359"/>
      <c r="RZM66" s="359"/>
      <c r="RZN66" s="359"/>
      <c r="RZO66" s="359"/>
      <c r="RZP66" s="359"/>
      <c r="RZQ66" s="359"/>
      <c r="RZR66" s="359"/>
      <c r="RZS66" s="360"/>
      <c r="RZT66" s="359"/>
      <c r="RZU66" s="359"/>
      <c r="RZV66" s="359"/>
      <c r="RZW66" s="359"/>
      <c r="RZX66" s="359"/>
      <c r="RZY66" s="359"/>
      <c r="RZZ66" s="359"/>
      <c r="SAA66" s="359"/>
      <c r="SAB66" s="360"/>
      <c r="SAC66" s="359"/>
      <c r="SAD66" s="359"/>
      <c r="SAE66" s="359"/>
      <c r="SAF66" s="359"/>
      <c r="SAG66" s="359"/>
      <c r="SAH66" s="359"/>
      <c r="SAI66" s="359"/>
      <c r="SAJ66" s="359"/>
      <c r="SAK66" s="360"/>
      <c r="SAL66" s="359"/>
      <c r="SAM66" s="359"/>
      <c r="SAN66" s="359"/>
      <c r="SAO66" s="359"/>
      <c r="SAP66" s="359"/>
      <c r="SAQ66" s="359"/>
      <c r="SAR66" s="359"/>
      <c r="SAS66" s="359"/>
      <c r="SAT66" s="360"/>
      <c r="SAU66" s="359"/>
      <c r="SAV66" s="359"/>
      <c r="SAW66" s="359"/>
      <c r="SAX66" s="359"/>
      <c r="SAY66" s="359"/>
      <c r="SAZ66" s="359"/>
      <c r="SBA66" s="359"/>
      <c r="SBB66" s="359"/>
      <c r="SBC66" s="360"/>
      <c r="SBD66" s="359"/>
      <c r="SBE66" s="359"/>
      <c r="SBF66" s="359"/>
      <c r="SBG66" s="359"/>
      <c r="SBH66" s="359"/>
      <c r="SBI66" s="359"/>
      <c r="SBJ66" s="359"/>
      <c r="SBK66" s="359"/>
      <c r="SBL66" s="360"/>
      <c r="SBM66" s="359"/>
      <c r="SBN66" s="359"/>
      <c r="SBO66" s="359"/>
      <c r="SBP66" s="359"/>
      <c r="SBQ66" s="359"/>
      <c r="SBR66" s="359"/>
      <c r="SBS66" s="359"/>
      <c r="SBT66" s="359"/>
      <c r="SBU66" s="360"/>
      <c r="SBV66" s="359"/>
      <c r="SBW66" s="359"/>
      <c r="SBX66" s="359"/>
      <c r="SBY66" s="359"/>
      <c r="SBZ66" s="359"/>
      <c r="SCA66" s="359"/>
      <c r="SCB66" s="359"/>
      <c r="SCC66" s="359"/>
      <c r="SCD66" s="360"/>
      <c r="SCE66" s="359"/>
      <c r="SCF66" s="359"/>
      <c r="SCG66" s="359"/>
      <c r="SCH66" s="359"/>
      <c r="SCI66" s="359"/>
      <c r="SCJ66" s="359"/>
      <c r="SCK66" s="359"/>
      <c r="SCL66" s="359"/>
      <c r="SCM66" s="360"/>
      <c r="SCN66" s="359"/>
      <c r="SCO66" s="359"/>
      <c r="SCP66" s="359"/>
      <c r="SCQ66" s="359"/>
      <c r="SCR66" s="359"/>
      <c r="SCS66" s="359"/>
      <c r="SCT66" s="359"/>
      <c r="SCU66" s="359"/>
      <c r="SCV66" s="360"/>
      <c r="SCW66" s="359"/>
      <c r="SCX66" s="359"/>
      <c r="SCY66" s="359"/>
      <c r="SCZ66" s="359"/>
      <c r="SDA66" s="359"/>
      <c r="SDB66" s="359"/>
      <c r="SDC66" s="359"/>
      <c r="SDD66" s="359"/>
      <c r="SDE66" s="360"/>
      <c r="SDF66" s="359"/>
      <c r="SDG66" s="359"/>
      <c r="SDH66" s="359"/>
      <c r="SDI66" s="359"/>
      <c r="SDJ66" s="359"/>
      <c r="SDK66" s="359"/>
      <c r="SDL66" s="359"/>
      <c r="SDM66" s="359"/>
      <c r="SDN66" s="360"/>
      <c r="SDO66" s="359"/>
      <c r="SDP66" s="359"/>
      <c r="SDQ66" s="359"/>
      <c r="SDR66" s="359"/>
      <c r="SDS66" s="359"/>
      <c r="SDT66" s="359"/>
      <c r="SDU66" s="359"/>
      <c r="SDV66" s="359"/>
      <c r="SDW66" s="360"/>
      <c r="SDX66" s="359"/>
      <c r="SDY66" s="359"/>
      <c r="SDZ66" s="359"/>
      <c r="SEA66" s="359"/>
      <c r="SEB66" s="359"/>
      <c r="SEC66" s="359"/>
      <c r="SED66" s="359"/>
      <c r="SEE66" s="359"/>
      <c r="SEF66" s="360"/>
      <c r="SEG66" s="359"/>
      <c r="SEH66" s="359"/>
      <c r="SEI66" s="359"/>
      <c r="SEJ66" s="359"/>
      <c r="SEK66" s="359"/>
      <c r="SEL66" s="359"/>
      <c r="SEM66" s="359"/>
      <c r="SEN66" s="359"/>
      <c r="SEO66" s="360"/>
      <c r="SEP66" s="359"/>
      <c r="SEQ66" s="359"/>
      <c r="SER66" s="359"/>
      <c r="SES66" s="359"/>
      <c r="SET66" s="359"/>
      <c r="SEU66" s="359"/>
      <c r="SEV66" s="359"/>
      <c r="SEW66" s="359"/>
      <c r="SEX66" s="360"/>
      <c r="SEY66" s="359"/>
      <c r="SEZ66" s="359"/>
      <c r="SFA66" s="359"/>
      <c r="SFB66" s="359"/>
      <c r="SFC66" s="359"/>
      <c r="SFD66" s="359"/>
      <c r="SFE66" s="359"/>
      <c r="SFF66" s="359"/>
      <c r="SFG66" s="360"/>
      <c r="SFH66" s="359"/>
      <c r="SFI66" s="359"/>
      <c r="SFJ66" s="359"/>
      <c r="SFK66" s="359"/>
      <c r="SFL66" s="359"/>
      <c r="SFM66" s="359"/>
      <c r="SFN66" s="359"/>
      <c r="SFO66" s="359"/>
      <c r="SFP66" s="360"/>
      <c r="SFQ66" s="359"/>
      <c r="SFR66" s="359"/>
      <c r="SFS66" s="359"/>
      <c r="SFT66" s="359"/>
      <c r="SFU66" s="359"/>
      <c r="SFV66" s="359"/>
      <c r="SFW66" s="359"/>
      <c r="SFX66" s="359"/>
      <c r="SFY66" s="360"/>
      <c r="SFZ66" s="359"/>
      <c r="SGA66" s="359"/>
      <c r="SGB66" s="359"/>
      <c r="SGC66" s="359"/>
      <c r="SGD66" s="359"/>
      <c r="SGE66" s="359"/>
      <c r="SGF66" s="359"/>
      <c r="SGG66" s="359"/>
      <c r="SGH66" s="360"/>
      <c r="SGI66" s="359"/>
      <c r="SGJ66" s="359"/>
      <c r="SGK66" s="359"/>
      <c r="SGL66" s="359"/>
      <c r="SGM66" s="359"/>
      <c r="SGN66" s="359"/>
      <c r="SGO66" s="359"/>
      <c r="SGP66" s="359"/>
      <c r="SGQ66" s="360"/>
      <c r="SGR66" s="359"/>
      <c r="SGS66" s="359"/>
      <c r="SGT66" s="359"/>
      <c r="SGU66" s="359"/>
      <c r="SGV66" s="359"/>
      <c r="SGW66" s="359"/>
      <c r="SGX66" s="359"/>
      <c r="SGY66" s="359"/>
      <c r="SGZ66" s="360"/>
      <c r="SHA66" s="359"/>
      <c r="SHB66" s="359"/>
      <c r="SHC66" s="359"/>
      <c r="SHD66" s="359"/>
      <c r="SHE66" s="359"/>
      <c r="SHF66" s="359"/>
      <c r="SHG66" s="359"/>
      <c r="SHH66" s="359"/>
      <c r="SHI66" s="360"/>
      <c r="SHJ66" s="359"/>
      <c r="SHK66" s="359"/>
      <c r="SHL66" s="359"/>
      <c r="SHM66" s="359"/>
      <c r="SHN66" s="359"/>
      <c r="SHO66" s="359"/>
      <c r="SHP66" s="359"/>
      <c r="SHQ66" s="359"/>
      <c r="SHR66" s="360"/>
      <c r="SHS66" s="359"/>
      <c r="SHT66" s="359"/>
      <c r="SHU66" s="359"/>
      <c r="SHV66" s="359"/>
      <c r="SHW66" s="359"/>
      <c r="SHX66" s="359"/>
      <c r="SHY66" s="359"/>
      <c r="SHZ66" s="359"/>
      <c r="SIA66" s="360"/>
      <c r="SIB66" s="359"/>
      <c r="SIC66" s="359"/>
      <c r="SID66" s="359"/>
      <c r="SIE66" s="359"/>
      <c r="SIF66" s="359"/>
      <c r="SIG66" s="359"/>
      <c r="SIH66" s="359"/>
      <c r="SII66" s="359"/>
      <c r="SIJ66" s="360"/>
      <c r="SIK66" s="359"/>
      <c r="SIL66" s="359"/>
      <c r="SIM66" s="359"/>
      <c r="SIN66" s="359"/>
      <c r="SIO66" s="359"/>
      <c r="SIP66" s="359"/>
      <c r="SIQ66" s="359"/>
      <c r="SIR66" s="359"/>
      <c r="SIS66" s="360"/>
      <c r="SIT66" s="359"/>
      <c r="SIU66" s="359"/>
      <c r="SIV66" s="359"/>
      <c r="SIW66" s="359"/>
      <c r="SIX66" s="359"/>
      <c r="SIY66" s="359"/>
      <c r="SIZ66" s="359"/>
      <c r="SJA66" s="359"/>
      <c r="SJB66" s="360"/>
      <c r="SJC66" s="359"/>
      <c r="SJD66" s="359"/>
      <c r="SJE66" s="359"/>
      <c r="SJF66" s="359"/>
      <c r="SJG66" s="359"/>
      <c r="SJH66" s="359"/>
      <c r="SJI66" s="359"/>
      <c r="SJJ66" s="359"/>
      <c r="SJK66" s="360"/>
      <c r="SJL66" s="359"/>
      <c r="SJM66" s="359"/>
      <c r="SJN66" s="359"/>
      <c r="SJO66" s="359"/>
      <c r="SJP66" s="359"/>
      <c r="SJQ66" s="359"/>
      <c r="SJR66" s="359"/>
      <c r="SJS66" s="359"/>
      <c r="SJT66" s="360"/>
      <c r="SJU66" s="359"/>
      <c r="SJV66" s="359"/>
      <c r="SJW66" s="359"/>
      <c r="SJX66" s="359"/>
      <c r="SJY66" s="359"/>
      <c r="SJZ66" s="359"/>
      <c r="SKA66" s="359"/>
      <c r="SKB66" s="359"/>
      <c r="SKC66" s="360"/>
      <c r="SKD66" s="359"/>
      <c r="SKE66" s="359"/>
      <c r="SKF66" s="359"/>
      <c r="SKG66" s="359"/>
      <c r="SKH66" s="359"/>
      <c r="SKI66" s="359"/>
      <c r="SKJ66" s="359"/>
      <c r="SKK66" s="359"/>
      <c r="SKL66" s="360"/>
      <c r="SKM66" s="359"/>
      <c r="SKN66" s="359"/>
      <c r="SKO66" s="359"/>
      <c r="SKP66" s="359"/>
      <c r="SKQ66" s="359"/>
      <c r="SKR66" s="359"/>
      <c r="SKS66" s="359"/>
      <c r="SKT66" s="359"/>
      <c r="SKU66" s="360"/>
      <c r="SKV66" s="359"/>
      <c r="SKW66" s="359"/>
      <c r="SKX66" s="359"/>
      <c r="SKY66" s="359"/>
      <c r="SKZ66" s="359"/>
      <c r="SLA66" s="359"/>
      <c r="SLB66" s="359"/>
      <c r="SLC66" s="359"/>
      <c r="SLD66" s="360"/>
      <c r="SLE66" s="359"/>
      <c r="SLF66" s="359"/>
      <c r="SLG66" s="359"/>
      <c r="SLH66" s="359"/>
      <c r="SLI66" s="359"/>
      <c r="SLJ66" s="359"/>
      <c r="SLK66" s="359"/>
      <c r="SLL66" s="359"/>
      <c r="SLM66" s="360"/>
      <c r="SLN66" s="359"/>
      <c r="SLO66" s="359"/>
      <c r="SLP66" s="359"/>
      <c r="SLQ66" s="359"/>
      <c r="SLR66" s="359"/>
      <c r="SLS66" s="359"/>
      <c r="SLT66" s="359"/>
      <c r="SLU66" s="359"/>
      <c r="SLV66" s="360"/>
      <c r="SLW66" s="359"/>
      <c r="SLX66" s="359"/>
      <c r="SLY66" s="359"/>
      <c r="SLZ66" s="359"/>
      <c r="SMA66" s="359"/>
      <c r="SMB66" s="359"/>
      <c r="SMC66" s="359"/>
      <c r="SMD66" s="359"/>
      <c r="SME66" s="360"/>
      <c r="SMF66" s="359"/>
      <c r="SMG66" s="359"/>
      <c r="SMH66" s="359"/>
      <c r="SMI66" s="359"/>
      <c r="SMJ66" s="359"/>
      <c r="SMK66" s="359"/>
      <c r="SML66" s="359"/>
      <c r="SMM66" s="359"/>
      <c r="SMN66" s="360"/>
      <c r="SMO66" s="359"/>
      <c r="SMP66" s="359"/>
      <c r="SMQ66" s="359"/>
      <c r="SMR66" s="359"/>
      <c r="SMS66" s="359"/>
      <c r="SMT66" s="359"/>
      <c r="SMU66" s="359"/>
      <c r="SMV66" s="359"/>
      <c r="SMW66" s="360"/>
      <c r="SMX66" s="359"/>
      <c r="SMY66" s="359"/>
      <c r="SMZ66" s="359"/>
      <c r="SNA66" s="359"/>
      <c r="SNB66" s="359"/>
      <c r="SNC66" s="359"/>
      <c r="SND66" s="359"/>
      <c r="SNE66" s="359"/>
      <c r="SNF66" s="360"/>
      <c r="SNG66" s="359"/>
      <c r="SNH66" s="359"/>
      <c r="SNI66" s="359"/>
      <c r="SNJ66" s="359"/>
      <c r="SNK66" s="359"/>
      <c r="SNL66" s="359"/>
      <c r="SNM66" s="359"/>
      <c r="SNN66" s="359"/>
      <c r="SNO66" s="360"/>
      <c r="SNP66" s="359"/>
      <c r="SNQ66" s="359"/>
      <c r="SNR66" s="359"/>
      <c r="SNS66" s="359"/>
      <c r="SNT66" s="359"/>
      <c r="SNU66" s="359"/>
      <c r="SNV66" s="359"/>
      <c r="SNW66" s="359"/>
      <c r="SNX66" s="360"/>
      <c r="SNY66" s="359"/>
      <c r="SNZ66" s="359"/>
      <c r="SOA66" s="359"/>
      <c r="SOB66" s="359"/>
      <c r="SOC66" s="359"/>
      <c r="SOD66" s="359"/>
      <c r="SOE66" s="359"/>
      <c r="SOF66" s="359"/>
      <c r="SOG66" s="360"/>
      <c r="SOH66" s="359"/>
      <c r="SOI66" s="359"/>
      <c r="SOJ66" s="359"/>
      <c r="SOK66" s="359"/>
      <c r="SOL66" s="359"/>
      <c r="SOM66" s="359"/>
      <c r="SON66" s="359"/>
      <c r="SOO66" s="359"/>
      <c r="SOP66" s="360"/>
      <c r="SOQ66" s="359"/>
      <c r="SOR66" s="359"/>
      <c r="SOS66" s="359"/>
      <c r="SOT66" s="359"/>
      <c r="SOU66" s="359"/>
      <c r="SOV66" s="359"/>
      <c r="SOW66" s="359"/>
      <c r="SOX66" s="359"/>
      <c r="SOY66" s="360"/>
      <c r="SOZ66" s="359"/>
      <c r="SPA66" s="359"/>
      <c r="SPB66" s="359"/>
      <c r="SPC66" s="359"/>
      <c r="SPD66" s="359"/>
      <c r="SPE66" s="359"/>
      <c r="SPF66" s="359"/>
      <c r="SPG66" s="359"/>
      <c r="SPH66" s="360"/>
      <c r="SPI66" s="359"/>
      <c r="SPJ66" s="359"/>
      <c r="SPK66" s="359"/>
      <c r="SPL66" s="359"/>
      <c r="SPM66" s="359"/>
      <c r="SPN66" s="359"/>
      <c r="SPO66" s="359"/>
      <c r="SPP66" s="359"/>
      <c r="SPQ66" s="360"/>
      <c r="SPR66" s="359"/>
      <c r="SPS66" s="359"/>
      <c r="SPT66" s="359"/>
      <c r="SPU66" s="359"/>
      <c r="SPV66" s="359"/>
      <c r="SPW66" s="359"/>
      <c r="SPX66" s="359"/>
      <c r="SPY66" s="359"/>
      <c r="SPZ66" s="360"/>
      <c r="SQA66" s="359"/>
      <c r="SQB66" s="359"/>
      <c r="SQC66" s="359"/>
      <c r="SQD66" s="359"/>
      <c r="SQE66" s="359"/>
      <c r="SQF66" s="359"/>
      <c r="SQG66" s="359"/>
      <c r="SQH66" s="359"/>
      <c r="SQI66" s="360"/>
      <c r="SQJ66" s="359"/>
      <c r="SQK66" s="359"/>
      <c r="SQL66" s="359"/>
      <c r="SQM66" s="359"/>
      <c r="SQN66" s="359"/>
      <c r="SQO66" s="359"/>
      <c r="SQP66" s="359"/>
      <c r="SQQ66" s="359"/>
      <c r="SQR66" s="360"/>
      <c r="SQS66" s="359"/>
      <c r="SQT66" s="359"/>
      <c r="SQU66" s="359"/>
      <c r="SQV66" s="359"/>
      <c r="SQW66" s="359"/>
      <c r="SQX66" s="359"/>
      <c r="SQY66" s="359"/>
      <c r="SQZ66" s="359"/>
      <c r="SRA66" s="360"/>
      <c r="SRB66" s="359"/>
      <c r="SRC66" s="359"/>
      <c r="SRD66" s="359"/>
      <c r="SRE66" s="359"/>
      <c r="SRF66" s="359"/>
      <c r="SRG66" s="359"/>
      <c r="SRH66" s="359"/>
      <c r="SRI66" s="359"/>
      <c r="SRJ66" s="360"/>
      <c r="SRK66" s="359"/>
      <c r="SRL66" s="359"/>
      <c r="SRM66" s="359"/>
      <c r="SRN66" s="359"/>
      <c r="SRO66" s="359"/>
      <c r="SRP66" s="359"/>
      <c r="SRQ66" s="359"/>
      <c r="SRR66" s="359"/>
      <c r="SRS66" s="360"/>
      <c r="SRT66" s="359"/>
      <c r="SRU66" s="359"/>
      <c r="SRV66" s="359"/>
      <c r="SRW66" s="359"/>
      <c r="SRX66" s="359"/>
      <c r="SRY66" s="359"/>
      <c r="SRZ66" s="359"/>
      <c r="SSA66" s="359"/>
      <c r="SSB66" s="360"/>
      <c r="SSC66" s="359"/>
      <c r="SSD66" s="359"/>
      <c r="SSE66" s="359"/>
      <c r="SSF66" s="359"/>
      <c r="SSG66" s="359"/>
      <c r="SSH66" s="359"/>
      <c r="SSI66" s="359"/>
      <c r="SSJ66" s="359"/>
      <c r="SSK66" s="360"/>
      <c r="SSL66" s="359"/>
      <c r="SSM66" s="359"/>
      <c r="SSN66" s="359"/>
      <c r="SSO66" s="359"/>
      <c r="SSP66" s="359"/>
      <c r="SSQ66" s="359"/>
      <c r="SSR66" s="359"/>
      <c r="SSS66" s="359"/>
      <c r="SST66" s="360"/>
      <c r="SSU66" s="359"/>
      <c r="SSV66" s="359"/>
      <c r="SSW66" s="359"/>
      <c r="SSX66" s="359"/>
      <c r="SSY66" s="359"/>
      <c r="SSZ66" s="359"/>
      <c r="STA66" s="359"/>
      <c r="STB66" s="359"/>
      <c r="STC66" s="360"/>
      <c r="STD66" s="359"/>
      <c r="STE66" s="359"/>
      <c r="STF66" s="359"/>
      <c r="STG66" s="359"/>
      <c r="STH66" s="359"/>
      <c r="STI66" s="359"/>
      <c r="STJ66" s="359"/>
      <c r="STK66" s="359"/>
      <c r="STL66" s="360"/>
      <c r="STM66" s="359"/>
      <c r="STN66" s="359"/>
      <c r="STO66" s="359"/>
      <c r="STP66" s="359"/>
      <c r="STQ66" s="359"/>
      <c r="STR66" s="359"/>
      <c r="STS66" s="359"/>
      <c r="STT66" s="359"/>
      <c r="STU66" s="360"/>
      <c r="STV66" s="359"/>
      <c r="STW66" s="359"/>
      <c r="STX66" s="359"/>
      <c r="STY66" s="359"/>
      <c r="STZ66" s="359"/>
      <c r="SUA66" s="359"/>
      <c r="SUB66" s="359"/>
      <c r="SUC66" s="359"/>
      <c r="SUD66" s="360"/>
      <c r="SUE66" s="359"/>
      <c r="SUF66" s="359"/>
      <c r="SUG66" s="359"/>
      <c r="SUH66" s="359"/>
      <c r="SUI66" s="359"/>
      <c r="SUJ66" s="359"/>
      <c r="SUK66" s="359"/>
      <c r="SUL66" s="359"/>
      <c r="SUM66" s="360"/>
      <c r="SUN66" s="359"/>
      <c r="SUO66" s="359"/>
      <c r="SUP66" s="359"/>
      <c r="SUQ66" s="359"/>
      <c r="SUR66" s="359"/>
      <c r="SUS66" s="359"/>
      <c r="SUT66" s="359"/>
      <c r="SUU66" s="359"/>
      <c r="SUV66" s="360"/>
      <c r="SUW66" s="359"/>
      <c r="SUX66" s="359"/>
      <c r="SUY66" s="359"/>
      <c r="SUZ66" s="359"/>
      <c r="SVA66" s="359"/>
      <c r="SVB66" s="359"/>
      <c r="SVC66" s="359"/>
      <c r="SVD66" s="359"/>
      <c r="SVE66" s="360"/>
      <c r="SVF66" s="359"/>
      <c r="SVG66" s="359"/>
      <c r="SVH66" s="359"/>
      <c r="SVI66" s="359"/>
      <c r="SVJ66" s="359"/>
      <c r="SVK66" s="359"/>
      <c r="SVL66" s="359"/>
      <c r="SVM66" s="359"/>
      <c r="SVN66" s="360"/>
      <c r="SVO66" s="359"/>
      <c r="SVP66" s="359"/>
      <c r="SVQ66" s="359"/>
      <c r="SVR66" s="359"/>
      <c r="SVS66" s="359"/>
      <c r="SVT66" s="359"/>
      <c r="SVU66" s="359"/>
      <c r="SVV66" s="359"/>
      <c r="SVW66" s="360"/>
      <c r="SVX66" s="359"/>
      <c r="SVY66" s="359"/>
      <c r="SVZ66" s="359"/>
      <c r="SWA66" s="359"/>
      <c r="SWB66" s="359"/>
      <c r="SWC66" s="359"/>
      <c r="SWD66" s="359"/>
      <c r="SWE66" s="359"/>
      <c r="SWF66" s="360"/>
      <c r="SWG66" s="359"/>
      <c r="SWH66" s="359"/>
      <c r="SWI66" s="359"/>
      <c r="SWJ66" s="359"/>
      <c r="SWK66" s="359"/>
      <c r="SWL66" s="359"/>
      <c r="SWM66" s="359"/>
      <c r="SWN66" s="359"/>
      <c r="SWO66" s="360"/>
      <c r="SWP66" s="359"/>
      <c r="SWQ66" s="359"/>
      <c r="SWR66" s="359"/>
      <c r="SWS66" s="359"/>
      <c r="SWT66" s="359"/>
      <c r="SWU66" s="359"/>
      <c r="SWV66" s="359"/>
      <c r="SWW66" s="359"/>
      <c r="SWX66" s="360"/>
      <c r="SWY66" s="359"/>
      <c r="SWZ66" s="359"/>
      <c r="SXA66" s="359"/>
      <c r="SXB66" s="359"/>
      <c r="SXC66" s="359"/>
      <c r="SXD66" s="359"/>
      <c r="SXE66" s="359"/>
      <c r="SXF66" s="359"/>
      <c r="SXG66" s="360"/>
      <c r="SXH66" s="359"/>
      <c r="SXI66" s="359"/>
      <c r="SXJ66" s="359"/>
      <c r="SXK66" s="359"/>
      <c r="SXL66" s="359"/>
      <c r="SXM66" s="359"/>
      <c r="SXN66" s="359"/>
      <c r="SXO66" s="359"/>
      <c r="SXP66" s="360"/>
      <c r="SXQ66" s="359"/>
      <c r="SXR66" s="359"/>
      <c r="SXS66" s="359"/>
      <c r="SXT66" s="359"/>
      <c r="SXU66" s="359"/>
      <c r="SXV66" s="359"/>
      <c r="SXW66" s="359"/>
      <c r="SXX66" s="359"/>
      <c r="SXY66" s="360"/>
      <c r="SXZ66" s="359"/>
      <c r="SYA66" s="359"/>
      <c r="SYB66" s="359"/>
      <c r="SYC66" s="359"/>
      <c r="SYD66" s="359"/>
      <c r="SYE66" s="359"/>
      <c r="SYF66" s="359"/>
      <c r="SYG66" s="359"/>
      <c r="SYH66" s="360"/>
      <c r="SYI66" s="359"/>
      <c r="SYJ66" s="359"/>
      <c r="SYK66" s="359"/>
      <c r="SYL66" s="359"/>
      <c r="SYM66" s="359"/>
      <c r="SYN66" s="359"/>
      <c r="SYO66" s="359"/>
      <c r="SYP66" s="359"/>
      <c r="SYQ66" s="360"/>
      <c r="SYR66" s="359"/>
      <c r="SYS66" s="359"/>
      <c r="SYT66" s="359"/>
      <c r="SYU66" s="359"/>
      <c r="SYV66" s="359"/>
      <c r="SYW66" s="359"/>
      <c r="SYX66" s="359"/>
      <c r="SYY66" s="359"/>
      <c r="SYZ66" s="360"/>
      <c r="SZA66" s="359"/>
      <c r="SZB66" s="359"/>
      <c r="SZC66" s="359"/>
      <c r="SZD66" s="359"/>
      <c r="SZE66" s="359"/>
      <c r="SZF66" s="359"/>
      <c r="SZG66" s="359"/>
      <c r="SZH66" s="359"/>
      <c r="SZI66" s="360"/>
      <c r="SZJ66" s="359"/>
      <c r="SZK66" s="359"/>
      <c r="SZL66" s="359"/>
      <c r="SZM66" s="359"/>
      <c r="SZN66" s="359"/>
      <c r="SZO66" s="359"/>
      <c r="SZP66" s="359"/>
      <c r="SZQ66" s="359"/>
      <c r="SZR66" s="360"/>
      <c r="SZS66" s="359"/>
      <c r="SZT66" s="359"/>
      <c r="SZU66" s="359"/>
      <c r="SZV66" s="359"/>
      <c r="SZW66" s="359"/>
      <c r="SZX66" s="359"/>
      <c r="SZY66" s="359"/>
      <c r="SZZ66" s="359"/>
      <c r="TAA66" s="360"/>
      <c r="TAB66" s="359"/>
      <c r="TAC66" s="359"/>
      <c r="TAD66" s="359"/>
      <c r="TAE66" s="359"/>
      <c r="TAF66" s="359"/>
      <c r="TAG66" s="359"/>
      <c r="TAH66" s="359"/>
      <c r="TAI66" s="359"/>
      <c r="TAJ66" s="360"/>
      <c r="TAK66" s="359"/>
      <c r="TAL66" s="359"/>
      <c r="TAM66" s="359"/>
      <c r="TAN66" s="359"/>
      <c r="TAO66" s="359"/>
      <c r="TAP66" s="359"/>
      <c r="TAQ66" s="359"/>
      <c r="TAR66" s="359"/>
      <c r="TAS66" s="360"/>
      <c r="TAT66" s="359"/>
      <c r="TAU66" s="359"/>
      <c r="TAV66" s="359"/>
      <c r="TAW66" s="359"/>
      <c r="TAX66" s="359"/>
      <c r="TAY66" s="359"/>
      <c r="TAZ66" s="359"/>
      <c r="TBA66" s="359"/>
      <c r="TBB66" s="360"/>
      <c r="TBC66" s="359"/>
      <c r="TBD66" s="359"/>
      <c r="TBE66" s="359"/>
      <c r="TBF66" s="359"/>
      <c r="TBG66" s="359"/>
      <c r="TBH66" s="359"/>
      <c r="TBI66" s="359"/>
      <c r="TBJ66" s="359"/>
      <c r="TBK66" s="360"/>
      <c r="TBL66" s="359"/>
      <c r="TBM66" s="359"/>
      <c r="TBN66" s="359"/>
      <c r="TBO66" s="359"/>
      <c r="TBP66" s="359"/>
      <c r="TBQ66" s="359"/>
      <c r="TBR66" s="359"/>
      <c r="TBS66" s="359"/>
      <c r="TBT66" s="360"/>
      <c r="TBU66" s="359"/>
      <c r="TBV66" s="359"/>
      <c r="TBW66" s="359"/>
      <c r="TBX66" s="359"/>
      <c r="TBY66" s="359"/>
      <c r="TBZ66" s="359"/>
      <c r="TCA66" s="359"/>
      <c r="TCB66" s="359"/>
      <c r="TCC66" s="360"/>
      <c r="TCD66" s="359"/>
      <c r="TCE66" s="359"/>
      <c r="TCF66" s="359"/>
      <c r="TCG66" s="359"/>
      <c r="TCH66" s="359"/>
      <c r="TCI66" s="359"/>
      <c r="TCJ66" s="359"/>
      <c r="TCK66" s="359"/>
      <c r="TCL66" s="360"/>
      <c r="TCM66" s="359"/>
      <c r="TCN66" s="359"/>
      <c r="TCO66" s="359"/>
      <c r="TCP66" s="359"/>
      <c r="TCQ66" s="359"/>
      <c r="TCR66" s="359"/>
      <c r="TCS66" s="359"/>
      <c r="TCT66" s="359"/>
      <c r="TCU66" s="360"/>
      <c r="TCV66" s="359"/>
      <c r="TCW66" s="359"/>
      <c r="TCX66" s="359"/>
      <c r="TCY66" s="359"/>
      <c r="TCZ66" s="359"/>
      <c r="TDA66" s="359"/>
      <c r="TDB66" s="359"/>
      <c r="TDC66" s="359"/>
      <c r="TDD66" s="360"/>
      <c r="TDE66" s="359"/>
      <c r="TDF66" s="359"/>
      <c r="TDG66" s="359"/>
      <c r="TDH66" s="359"/>
      <c r="TDI66" s="359"/>
      <c r="TDJ66" s="359"/>
      <c r="TDK66" s="359"/>
      <c r="TDL66" s="359"/>
      <c r="TDM66" s="360"/>
      <c r="TDN66" s="359"/>
      <c r="TDO66" s="359"/>
      <c r="TDP66" s="359"/>
      <c r="TDQ66" s="359"/>
      <c r="TDR66" s="359"/>
      <c r="TDS66" s="359"/>
      <c r="TDT66" s="359"/>
      <c r="TDU66" s="359"/>
      <c r="TDV66" s="360"/>
      <c r="TDW66" s="359"/>
      <c r="TDX66" s="359"/>
      <c r="TDY66" s="359"/>
      <c r="TDZ66" s="359"/>
      <c r="TEA66" s="359"/>
      <c r="TEB66" s="359"/>
      <c r="TEC66" s="359"/>
      <c r="TED66" s="359"/>
      <c r="TEE66" s="360"/>
      <c r="TEF66" s="359"/>
      <c r="TEG66" s="359"/>
      <c r="TEH66" s="359"/>
      <c r="TEI66" s="359"/>
      <c r="TEJ66" s="359"/>
      <c r="TEK66" s="359"/>
      <c r="TEL66" s="359"/>
      <c r="TEM66" s="359"/>
      <c r="TEN66" s="360"/>
      <c r="TEO66" s="359"/>
      <c r="TEP66" s="359"/>
      <c r="TEQ66" s="359"/>
      <c r="TER66" s="359"/>
      <c r="TES66" s="359"/>
      <c r="TET66" s="359"/>
      <c r="TEU66" s="359"/>
      <c r="TEV66" s="359"/>
      <c r="TEW66" s="360"/>
      <c r="TEX66" s="359"/>
      <c r="TEY66" s="359"/>
      <c r="TEZ66" s="359"/>
      <c r="TFA66" s="359"/>
      <c r="TFB66" s="359"/>
      <c r="TFC66" s="359"/>
      <c r="TFD66" s="359"/>
      <c r="TFE66" s="359"/>
      <c r="TFF66" s="360"/>
      <c r="TFG66" s="359"/>
      <c r="TFH66" s="359"/>
      <c r="TFI66" s="359"/>
      <c r="TFJ66" s="359"/>
      <c r="TFK66" s="359"/>
      <c r="TFL66" s="359"/>
      <c r="TFM66" s="359"/>
      <c r="TFN66" s="359"/>
      <c r="TFO66" s="360"/>
      <c r="TFP66" s="359"/>
      <c r="TFQ66" s="359"/>
      <c r="TFR66" s="359"/>
      <c r="TFS66" s="359"/>
      <c r="TFT66" s="359"/>
      <c r="TFU66" s="359"/>
      <c r="TFV66" s="359"/>
      <c r="TFW66" s="359"/>
      <c r="TFX66" s="360"/>
      <c r="TFY66" s="359"/>
      <c r="TFZ66" s="359"/>
      <c r="TGA66" s="359"/>
      <c r="TGB66" s="359"/>
      <c r="TGC66" s="359"/>
      <c r="TGD66" s="359"/>
      <c r="TGE66" s="359"/>
      <c r="TGF66" s="359"/>
      <c r="TGG66" s="360"/>
      <c r="TGH66" s="359"/>
      <c r="TGI66" s="359"/>
      <c r="TGJ66" s="359"/>
      <c r="TGK66" s="359"/>
      <c r="TGL66" s="359"/>
      <c r="TGM66" s="359"/>
      <c r="TGN66" s="359"/>
      <c r="TGO66" s="359"/>
      <c r="TGP66" s="360"/>
      <c r="TGQ66" s="359"/>
      <c r="TGR66" s="359"/>
      <c r="TGS66" s="359"/>
      <c r="TGT66" s="359"/>
      <c r="TGU66" s="359"/>
      <c r="TGV66" s="359"/>
      <c r="TGW66" s="359"/>
      <c r="TGX66" s="359"/>
      <c r="TGY66" s="360"/>
      <c r="TGZ66" s="359"/>
      <c r="THA66" s="359"/>
      <c r="THB66" s="359"/>
      <c r="THC66" s="359"/>
      <c r="THD66" s="359"/>
      <c r="THE66" s="359"/>
      <c r="THF66" s="359"/>
      <c r="THG66" s="359"/>
      <c r="THH66" s="360"/>
      <c r="THI66" s="359"/>
      <c r="THJ66" s="359"/>
      <c r="THK66" s="359"/>
      <c r="THL66" s="359"/>
      <c r="THM66" s="359"/>
      <c r="THN66" s="359"/>
      <c r="THO66" s="359"/>
      <c r="THP66" s="359"/>
      <c r="THQ66" s="360"/>
      <c r="THR66" s="359"/>
      <c r="THS66" s="359"/>
      <c r="THT66" s="359"/>
      <c r="THU66" s="359"/>
      <c r="THV66" s="359"/>
      <c r="THW66" s="359"/>
      <c r="THX66" s="359"/>
      <c r="THY66" s="359"/>
      <c r="THZ66" s="360"/>
      <c r="TIA66" s="359"/>
      <c r="TIB66" s="359"/>
      <c r="TIC66" s="359"/>
      <c r="TID66" s="359"/>
      <c r="TIE66" s="359"/>
      <c r="TIF66" s="359"/>
      <c r="TIG66" s="359"/>
      <c r="TIH66" s="359"/>
      <c r="TII66" s="360"/>
      <c r="TIJ66" s="359"/>
      <c r="TIK66" s="359"/>
      <c r="TIL66" s="359"/>
      <c r="TIM66" s="359"/>
      <c r="TIN66" s="359"/>
      <c r="TIO66" s="359"/>
      <c r="TIP66" s="359"/>
      <c r="TIQ66" s="359"/>
      <c r="TIR66" s="360"/>
      <c r="TIS66" s="359"/>
      <c r="TIT66" s="359"/>
      <c r="TIU66" s="359"/>
      <c r="TIV66" s="359"/>
      <c r="TIW66" s="359"/>
      <c r="TIX66" s="359"/>
      <c r="TIY66" s="359"/>
      <c r="TIZ66" s="359"/>
      <c r="TJA66" s="360"/>
      <c r="TJB66" s="359"/>
      <c r="TJC66" s="359"/>
      <c r="TJD66" s="359"/>
      <c r="TJE66" s="359"/>
      <c r="TJF66" s="359"/>
      <c r="TJG66" s="359"/>
      <c r="TJH66" s="359"/>
      <c r="TJI66" s="359"/>
      <c r="TJJ66" s="360"/>
      <c r="TJK66" s="359"/>
      <c r="TJL66" s="359"/>
      <c r="TJM66" s="359"/>
      <c r="TJN66" s="359"/>
      <c r="TJO66" s="359"/>
      <c r="TJP66" s="359"/>
      <c r="TJQ66" s="359"/>
      <c r="TJR66" s="359"/>
      <c r="TJS66" s="360"/>
      <c r="TJT66" s="359"/>
      <c r="TJU66" s="359"/>
      <c r="TJV66" s="359"/>
      <c r="TJW66" s="359"/>
      <c r="TJX66" s="359"/>
      <c r="TJY66" s="359"/>
      <c r="TJZ66" s="359"/>
      <c r="TKA66" s="359"/>
      <c r="TKB66" s="360"/>
      <c r="TKC66" s="359"/>
      <c r="TKD66" s="359"/>
      <c r="TKE66" s="359"/>
      <c r="TKF66" s="359"/>
      <c r="TKG66" s="359"/>
      <c r="TKH66" s="359"/>
      <c r="TKI66" s="359"/>
      <c r="TKJ66" s="359"/>
      <c r="TKK66" s="360"/>
      <c r="TKL66" s="359"/>
      <c r="TKM66" s="359"/>
      <c r="TKN66" s="359"/>
      <c r="TKO66" s="359"/>
      <c r="TKP66" s="359"/>
      <c r="TKQ66" s="359"/>
      <c r="TKR66" s="359"/>
      <c r="TKS66" s="359"/>
      <c r="TKT66" s="360"/>
      <c r="TKU66" s="359"/>
      <c r="TKV66" s="359"/>
      <c r="TKW66" s="359"/>
      <c r="TKX66" s="359"/>
      <c r="TKY66" s="359"/>
      <c r="TKZ66" s="359"/>
      <c r="TLA66" s="359"/>
      <c r="TLB66" s="359"/>
      <c r="TLC66" s="360"/>
      <c r="TLD66" s="359"/>
      <c r="TLE66" s="359"/>
      <c r="TLF66" s="359"/>
      <c r="TLG66" s="359"/>
      <c r="TLH66" s="359"/>
      <c r="TLI66" s="359"/>
      <c r="TLJ66" s="359"/>
      <c r="TLK66" s="359"/>
      <c r="TLL66" s="360"/>
      <c r="TLM66" s="359"/>
      <c r="TLN66" s="359"/>
      <c r="TLO66" s="359"/>
      <c r="TLP66" s="359"/>
      <c r="TLQ66" s="359"/>
      <c r="TLR66" s="359"/>
      <c r="TLS66" s="359"/>
      <c r="TLT66" s="359"/>
      <c r="TLU66" s="360"/>
      <c r="TLV66" s="359"/>
      <c r="TLW66" s="359"/>
      <c r="TLX66" s="359"/>
      <c r="TLY66" s="359"/>
      <c r="TLZ66" s="359"/>
      <c r="TMA66" s="359"/>
      <c r="TMB66" s="359"/>
      <c r="TMC66" s="359"/>
      <c r="TMD66" s="360"/>
      <c r="TME66" s="359"/>
      <c r="TMF66" s="359"/>
      <c r="TMG66" s="359"/>
      <c r="TMH66" s="359"/>
      <c r="TMI66" s="359"/>
      <c r="TMJ66" s="359"/>
      <c r="TMK66" s="359"/>
      <c r="TML66" s="359"/>
      <c r="TMM66" s="360"/>
      <c r="TMN66" s="359"/>
      <c r="TMO66" s="359"/>
      <c r="TMP66" s="359"/>
      <c r="TMQ66" s="359"/>
      <c r="TMR66" s="359"/>
      <c r="TMS66" s="359"/>
      <c r="TMT66" s="359"/>
      <c r="TMU66" s="359"/>
      <c r="TMV66" s="360"/>
      <c r="TMW66" s="359"/>
      <c r="TMX66" s="359"/>
      <c r="TMY66" s="359"/>
      <c r="TMZ66" s="359"/>
      <c r="TNA66" s="359"/>
      <c r="TNB66" s="359"/>
      <c r="TNC66" s="359"/>
      <c r="TND66" s="359"/>
      <c r="TNE66" s="360"/>
      <c r="TNF66" s="359"/>
      <c r="TNG66" s="359"/>
      <c r="TNH66" s="359"/>
      <c r="TNI66" s="359"/>
      <c r="TNJ66" s="359"/>
      <c r="TNK66" s="359"/>
      <c r="TNL66" s="359"/>
      <c r="TNM66" s="359"/>
      <c r="TNN66" s="360"/>
      <c r="TNO66" s="359"/>
      <c r="TNP66" s="359"/>
      <c r="TNQ66" s="359"/>
      <c r="TNR66" s="359"/>
      <c r="TNS66" s="359"/>
      <c r="TNT66" s="359"/>
      <c r="TNU66" s="359"/>
      <c r="TNV66" s="359"/>
      <c r="TNW66" s="360"/>
      <c r="TNX66" s="359"/>
      <c r="TNY66" s="359"/>
      <c r="TNZ66" s="359"/>
      <c r="TOA66" s="359"/>
      <c r="TOB66" s="359"/>
      <c r="TOC66" s="359"/>
      <c r="TOD66" s="359"/>
      <c r="TOE66" s="359"/>
      <c r="TOF66" s="360"/>
      <c r="TOG66" s="359"/>
      <c r="TOH66" s="359"/>
      <c r="TOI66" s="359"/>
      <c r="TOJ66" s="359"/>
      <c r="TOK66" s="359"/>
      <c r="TOL66" s="359"/>
      <c r="TOM66" s="359"/>
      <c r="TON66" s="359"/>
      <c r="TOO66" s="360"/>
      <c r="TOP66" s="359"/>
      <c r="TOQ66" s="359"/>
      <c r="TOR66" s="359"/>
      <c r="TOS66" s="359"/>
      <c r="TOT66" s="359"/>
      <c r="TOU66" s="359"/>
      <c r="TOV66" s="359"/>
      <c r="TOW66" s="359"/>
      <c r="TOX66" s="360"/>
      <c r="TOY66" s="359"/>
      <c r="TOZ66" s="359"/>
      <c r="TPA66" s="359"/>
      <c r="TPB66" s="359"/>
      <c r="TPC66" s="359"/>
      <c r="TPD66" s="359"/>
      <c r="TPE66" s="359"/>
      <c r="TPF66" s="359"/>
      <c r="TPG66" s="360"/>
      <c r="TPH66" s="359"/>
      <c r="TPI66" s="359"/>
      <c r="TPJ66" s="359"/>
      <c r="TPK66" s="359"/>
      <c r="TPL66" s="359"/>
      <c r="TPM66" s="359"/>
      <c r="TPN66" s="359"/>
      <c r="TPO66" s="359"/>
      <c r="TPP66" s="360"/>
      <c r="TPQ66" s="359"/>
      <c r="TPR66" s="359"/>
      <c r="TPS66" s="359"/>
      <c r="TPT66" s="359"/>
      <c r="TPU66" s="359"/>
      <c r="TPV66" s="359"/>
      <c r="TPW66" s="359"/>
      <c r="TPX66" s="359"/>
      <c r="TPY66" s="360"/>
      <c r="TPZ66" s="359"/>
      <c r="TQA66" s="359"/>
      <c r="TQB66" s="359"/>
      <c r="TQC66" s="359"/>
      <c r="TQD66" s="359"/>
      <c r="TQE66" s="359"/>
      <c r="TQF66" s="359"/>
      <c r="TQG66" s="359"/>
      <c r="TQH66" s="360"/>
      <c r="TQI66" s="359"/>
      <c r="TQJ66" s="359"/>
      <c r="TQK66" s="359"/>
      <c r="TQL66" s="359"/>
      <c r="TQM66" s="359"/>
      <c r="TQN66" s="359"/>
      <c r="TQO66" s="359"/>
      <c r="TQP66" s="359"/>
      <c r="TQQ66" s="360"/>
      <c r="TQR66" s="359"/>
      <c r="TQS66" s="359"/>
      <c r="TQT66" s="359"/>
      <c r="TQU66" s="359"/>
      <c r="TQV66" s="359"/>
      <c r="TQW66" s="359"/>
      <c r="TQX66" s="359"/>
      <c r="TQY66" s="359"/>
      <c r="TQZ66" s="360"/>
      <c r="TRA66" s="359"/>
      <c r="TRB66" s="359"/>
      <c r="TRC66" s="359"/>
      <c r="TRD66" s="359"/>
      <c r="TRE66" s="359"/>
      <c r="TRF66" s="359"/>
      <c r="TRG66" s="359"/>
      <c r="TRH66" s="359"/>
      <c r="TRI66" s="360"/>
      <c r="TRJ66" s="359"/>
      <c r="TRK66" s="359"/>
      <c r="TRL66" s="359"/>
      <c r="TRM66" s="359"/>
      <c r="TRN66" s="359"/>
      <c r="TRO66" s="359"/>
      <c r="TRP66" s="359"/>
      <c r="TRQ66" s="359"/>
      <c r="TRR66" s="360"/>
      <c r="TRS66" s="359"/>
      <c r="TRT66" s="359"/>
      <c r="TRU66" s="359"/>
      <c r="TRV66" s="359"/>
      <c r="TRW66" s="359"/>
      <c r="TRX66" s="359"/>
      <c r="TRY66" s="359"/>
      <c r="TRZ66" s="359"/>
      <c r="TSA66" s="360"/>
      <c r="TSB66" s="359"/>
      <c r="TSC66" s="359"/>
      <c r="TSD66" s="359"/>
      <c r="TSE66" s="359"/>
      <c r="TSF66" s="359"/>
      <c r="TSG66" s="359"/>
      <c r="TSH66" s="359"/>
      <c r="TSI66" s="359"/>
      <c r="TSJ66" s="360"/>
      <c r="TSK66" s="359"/>
      <c r="TSL66" s="359"/>
      <c r="TSM66" s="359"/>
      <c r="TSN66" s="359"/>
      <c r="TSO66" s="359"/>
      <c r="TSP66" s="359"/>
      <c r="TSQ66" s="359"/>
      <c r="TSR66" s="359"/>
      <c r="TSS66" s="360"/>
      <c r="TST66" s="359"/>
      <c r="TSU66" s="359"/>
      <c r="TSV66" s="359"/>
      <c r="TSW66" s="359"/>
      <c r="TSX66" s="359"/>
      <c r="TSY66" s="359"/>
      <c r="TSZ66" s="359"/>
      <c r="TTA66" s="359"/>
      <c r="TTB66" s="360"/>
      <c r="TTC66" s="359"/>
      <c r="TTD66" s="359"/>
      <c r="TTE66" s="359"/>
      <c r="TTF66" s="359"/>
      <c r="TTG66" s="359"/>
      <c r="TTH66" s="359"/>
      <c r="TTI66" s="359"/>
      <c r="TTJ66" s="359"/>
      <c r="TTK66" s="360"/>
      <c r="TTL66" s="359"/>
      <c r="TTM66" s="359"/>
      <c r="TTN66" s="359"/>
      <c r="TTO66" s="359"/>
      <c r="TTP66" s="359"/>
      <c r="TTQ66" s="359"/>
      <c r="TTR66" s="359"/>
      <c r="TTS66" s="359"/>
      <c r="TTT66" s="360"/>
      <c r="TTU66" s="359"/>
      <c r="TTV66" s="359"/>
      <c r="TTW66" s="359"/>
      <c r="TTX66" s="359"/>
      <c r="TTY66" s="359"/>
      <c r="TTZ66" s="359"/>
      <c r="TUA66" s="359"/>
      <c r="TUB66" s="359"/>
      <c r="TUC66" s="360"/>
      <c r="TUD66" s="359"/>
      <c r="TUE66" s="359"/>
      <c r="TUF66" s="359"/>
      <c r="TUG66" s="359"/>
      <c r="TUH66" s="359"/>
      <c r="TUI66" s="359"/>
      <c r="TUJ66" s="359"/>
      <c r="TUK66" s="359"/>
      <c r="TUL66" s="360"/>
      <c r="TUM66" s="359"/>
      <c r="TUN66" s="359"/>
      <c r="TUO66" s="359"/>
      <c r="TUP66" s="359"/>
      <c r="TUQ66" s="359"/>
      <c r="TUR66" s="359"/>
      <c r="TUS66" s="359"/>
      <c r="TUT66" s="359"/>
      <c r="TUU66" s="360"/>
      <c r="TUV66" s="359"/>
      <c r="TUW66" s="359"/>
      <c r="TUX66" s="359"/>
      <c r="TUY66" s="359"/>
      <c r="TUZ66" s="359"/>
      <c r="TVA66" s="359"/>
      <c r="TVB66" s="359"/>
      <c r="TVC66" s="359"/>
      <c r="TVD66" s="360"/>
      <c r="TVE66" s="359"/>
      <c r="TVF66" s="359"/>
      <c r="TVG66" s="359"/>
      <c r="TVH66" s="359"/>
      <c r="TVI66" s="359"/>
      <c r="TVJ66" s="359"/>
      <c r="TVK66" s="359"/>
      <c r="TVL66" s="359"/>
      <c r="TVM66" s="360"/>
      <c r="TVN66" s="359"/>
      <c r="TVO66" s="359"/>
      <c r="TVP66" s="359"/>
      <c r="TVQ66" s="359"/>
      <c r="TVR66" s="359"/>
      <c r="TVS66" s="359"/>
      <c r="TVT66" s="359"/>
      <c r="TVU66" s="359"/>
      <c r="TVV66" s="360"/>
      <c r="TVW66" s="359"/>
      <c r="TVX66" s="359"/>
      <c r="TVY66" s="359"/>
      <c r="TVZ66" s="359"/>
      <c r="TWA66" s="359"/>
      <c r="TWB66" s="359"/>
      <c r="TWC66" s="359"/>
      <c r="TWD66" s="359"/>
      <c r="TWE66" s="360"/>
      <c r="TWF66" s="359"/>
      <c r="TWG66" s="359"/>
      <c r="TWH66" s="359"/>
      <c r="TWI66" s="359"/>
      <c r="TWJ66" s="359"/>
      <c r="TWK66" s="359"/>
      <c r="TWL66" s="359"/>
      <c r="TWM66" s="359"/>
      <c r="TWN66" s="360"/>
      <c r="TWO66" s="359"/>
      <c r="TWP66" s="359"/>
      <c r="TWQ66" s="359"/>
      <c r="TWR66" s="359"/>
      <c r="TWS66" s="359"/>
      <c r="TWT66" s="359"/>
      <c r="TWU66" s="359"/>
      <c r="TWV66" s="359"/>
      <c r="TWW66" s="360"/>
      <c r="TWX66" s="359"/>
      <c r="TWY66" s="359"/>
      <c r="TWZ66" s="359"/>
      <c r="TXA66" s="359"/>
      <c r="TXB66" s="359"/>
      <c r="TXC66" s="359"/>
      <c r="TXD66" s="359"/>
      <c r="TXE66" s="359"/>
      <c r="TXF66" s="360"/>
      <c r="TXG66" s="359"/>
      <c r="TXH66" s="359"/>
      <c r="TXI66" s="359"/>
      <c r="TXJ66" s="359"/>
      <c r="TXK66" s="359"/>
      <c r="TXL66" s="359"/>
      <c r="TXM66" s="359"/>
      <c r="TXN66" s="359"/>
      <c r="TXO66" s="360"/>
      <c r="TXP66" s="359"/>
      <c r="TXQ66" s="359"/>
      <c r="TXR66" s="359"/>
      <c r="TXS66" s="359"/>
      <c r="TXT66" s="359"/>
      <c r="TXU66" s="359"/>
      <c r="TXV66" s="359"/>
      <c r="TXW66" s="359"/>
      <c r="TXX66" s="360"/>
      <c r="TXY66" s="359"/>
      <c r="TXZ66" s="359"/>
      <c r="TYA66" s="359"/>
      <c r="TYB66" s="359"/>
      <c r="TYC66" s="359"/>
      <c r="TYD66" s="359"/>
      <c r="TYE66" s="359"/>
      <c r="TYF66" s="359"/>
      <c r="TYG66" s="360"/>
      <c r="TYH66" s="359"/>
      <c r="TYI66" s="359"/>
      <c r="TYJ66" s="359"/>
      <c r="TYK66" s="359"/>
      <c r="TYL66" s="359"/>
      <c r="TYM66" s="359"/>
      <c r="TYN66" s="359"/>
      <c r="TYO66" s="359"/>
      <c r="TYP66" s="360"/>
      <c r="TYQ66" s="359"/>
      <c r="TYR66" s="359"/>
      <c r="TYS66" s="359"/>
      <c r="TYT66" s="359"/>
      <c r="TYU66" s="359"/>
      <c r="TYV66" s="359"/>
      <c r="TYW66" s="359"/>
      <c r="TYX66" s="359"/>
      <c r="TYY66" s="360"/>
      <c r="TYZ66" s="359"/>
      <c r="TZA66" s="359"/>
      <c r="TZB66" s="359"/>
      <c r="TZC66" s="359"/>
      <c r="TZD66" s="359"/>
      <c r="TZE66" s="359"/>
      <c r="TZF66" s="359"/>
      <c r="TZG66" s="359"/>
      <c r="TZH66" s="360"/>
      <c r="TZI66" s="359"/>
      <c r="TZJ66" s="359"/>
      <c r="TZK66" s="359"/>
      <c r="TZL66" s="359"/>
      <c r="TZM66" s="359"/>
      <c r="TZN66" s="359"/>
      <c r="TZO66" s="359"/>
      <c r="TZP66" s="359"/>
      <c r="TZQ66" s="360"/>
      <c r="TZR66" s="359"/>
      <c r="TZS66" s="359"/>
      <c r="TZT66" s="359"/>
      <c r="TZU66" s="359"/>
      <c r="TZV66" s="359"/>
      <c r="TZW66" s="359"/>
      <c r="TZX66" s="359"/>
      <c r="TZY66" s="359"/>
      <c r="TZZ66" s="360"/>
      <c r="UAA66" s="359"/>
      <c r="UAB66" s="359"/>
      <c r="UAC66" s="359"/>
      <c r="UAD66" s="359"/>
      <c r="UAE66" s="359"/>
      <c r="UAF66" s="359"/>
      <c r="UAG66" s="359"/>
      <c r="UAH66" s="359"/>
      <c r="UAI66" s="360"/>
      <c r="UAJ66" s="359"/>
      <c r="UAK66" s="359"/>
      <c r="UAL66" s="359"/>
      <c r="UAM66" s="359"/>
      <c r="UAN66" s="359"/>
      <c r="UAO66" s="359"/>
      <c r="UAP66" s="359"/>
      <c r="UAQ66" s="359"/>
      <c r="UAR66" s="360"/>
      <c r="UAS66" s="359"/>
      <c r="UAT66" s="359"/>
      <c r="UAU66" s="359"/>
      <c r="UAV66" s="359"/>
      <c r="UAW66" s="359"/>
      <c r="UAX66" s="359"/>
      <c r="UAY66" s="359"/>
      <c r="UAZ66" s="359"/>
      <c r="UBA66" s="360"/>
      <c r="UBB66" s="359"/>
      <c r="UBC66" s="359"/>
      <c r="UBD66" s="359"/>
      <c r="UBE66" s="359"/>
      <c r="UBF66" s="359"/>
      <c r="UBG66" s="359"/>
      <c r="UBH66" s="359"/>
      <c r="UBI66" s="359"/>
      <c r="UBJ66" s="360"/>
      <c r="UBK66" s="359"/>
      <c r="UBL66" s="359"/>
      <c r="UBM66" s="359"/>
      <c r="UBN66" s="359"/>
      <c r="UBO66" s="359"/>
      <c r="UBP66" s="359"/>
      <c r="UBQ66" s="359"/>
      <c r="UBR66" s="359"/>
      <c r="UBS66" s="360"/>
      <c r="UBT66" s="359"/>
      <c r="UBU66" s="359"/>
      <c r="UBV66" s="359"/>
      <c r="UBW66" s="359"/>
      <c r="UBX66" s="359"/>
      <c r="UBY66" s="359"/>
      <c r="UBZ66" s="359"/>
      <c r="UCA66" s="359"/>
      <c r="UCB66" s="360"/>
      <c r="UCC66" s="359"/>
      <c r="UCD66" s="359"/>
      <c r="UCE66" s="359"/>
      <c r="UCF66" s="359"/>
      <c r="UCG66" s="359"/>
      <c r="UCH66" s="359"/>
      <c r="UCI66" s="359"/>
      <c r="UCJ66" s="359"/>
      <c r="UCK66" s="360"/>
      <c r="UCL66" s="359"/>
      <c r="UCM66" s="359"/>
      <c r="UCN66" s="359"/>
      <c r="UCO66" s="359"/>
      <c r="UCP66" s="359"/>
      <c r="UCQ66" s="359"/>
      <c r="UCR66" s="359"/>
      <c r="UCS66" s="359"/>
      <c r="UCT66" s="360"/>
      <c r="UCU66" s="359"/>
      <c r="UCV66" s="359"/>
      <c r="UCW66" s="359"/>
      <c r="UCX66" s="359"/>
      <c r="UCY66" s="359"/>
      <c r="UCZ66" s="359"/>
      <c r="UDA66" s="359"/>
      <c r="UDB66" s="359"/>
      <c r="UDC66" s="360"/>
      <c r="UDD66" s="359"/>
      <c r="UDE66" s="359"/>
      <c r="UDF66" s="359"/>
      <c r="UDG66" s="359"/>
      <c r="UDH66" s="359"/>
      <c r="UDI66" s="359"/>
      <c r="UDJ66" s="359"/>
      <c r="UDK66" s="359"/>
      <c r="UDL66" s="360"/>
      <c r="UDM66" s="359"/>
      <c r="UDN66" s="359"/>
      <c r="UDO66" s="359"/>
      <c r="UDP66" s="359"/>
      <c r="UDQ66" s="359"/>
      <c r="UDR66" s="359"/>
      <c r="UDS66" s="359"/>
      <c r="UDT66" s="359"/>
      <c r="UDU66" s="360"/>
      <c r="UDV66" s="359"/>
      <c r="UDW66" s="359"/>
      <c r="UDX66" s="359"/>
      <c r="UDY66" s="359"/>
      <c r="UDZ66" s="359"/>
      <c r="UEA66" s="359"/>
      <c r="UEB66" s="359"/>
      <c r="UEC66" s="359"/>
      <c r="UED66" s="360"/>
      <c r="UEE66" s="359"/>
      <c r="UEF66" s="359"/>
      <c r="UEG66" s="359"/>
      <c r="UEH66" s="359"/>
      <c r="UEI66" s="359"/>
      <c r="UEJ66" s="359"/>
      <c r="UEK66" s="359"/>
      <c r="UEL66" s="359"/>
      <c r="UEM66" s="360"/>
      <c r="UEN66" s="359"/>
      <c r="UEO66" s="359"/>
      <c r="UEP66" s="359"/>
      <c r="UEQ66" s="359"/>
      <c r="UER66" s="359"/>
      <c r="UES66" s="359"/>
      <c r="UET66" s="359"/>
      <c r="UEU66" s="359"/>
      <c r="UEV66" s="360"/>
      <c r="UEW66" s="359"/>
      <c r="UEX66" s="359"/>
      <c r="UEY66" s="359"/>
      <c r="UEZ66" s="359"/>
      <c r="UFA66" s="359"/>
      <c r="UFB66" s="359"/>
      <c r="UFC66" s="359"/>
      <c r="UFD66" s="359"/>
      <c r="UFE66" s="360"/>
      <c r="UFF66" s="359"/>
      <c r="UFG66" s="359"/>
      <c r="UFH66" s="359"/>
      <c r="UFI66" s="359"/>
      <c r="UFJ66" s="359"/>
      <c r="UFK66" s="359"/>
      <c r="UFL66" s="359"/>
      <c r="UFM66" s="359"/>
      <c r="UFN66" s="360"/>
      <c r="UFO66" s="359"/>
      <c r="UFP66" s="359"/>
      <c r="UFQ66" s="359"/>
      <c r="UFR66" s="359"/>
      <c r="UFS66" s="359"/>
      <c r="UFT66" s="359"/>
      <c r="UFU66" s="359"/>
      <c r="UFV66" s="359"/>
      <c r="UFW66" s="360"/>
      <c r="UFX66" s="359"/>
      <c r="UFY66" s="359"/>
      <c r="UFZ66" s="359"/>
      <c r="UGA66" s="359"/>
      <c r="UGB66" s="359"/>
      <c r="UGC66" s="359"/>
      <c r="UGD66" s="359"/>
      <c r="UGE66" s="359"/>
      <c r="UGF66" s="360"/>
      <c r="UGG66" s="359"/>
      <c r="UGH66" s="359"/>
      <c r="UGI66" s="359"/>
      <c r="UGJ66" s="359"/>
      <c r="UGK66" s="359"/>
      <c r="UGL66" s="359"/>
      <c r="UGM66" s="359"/>
      <c r="UGN66" s="359"/>
      <c r="UGO66" s="360"/>
      <c r="UGP66" s="359"/>
      <c r="UGQ66" s="359"/>
      <c r="UGR66" s="359"/>
      <c r="UGS66" s="359"/>
      <c r="UGT66" s="359"/>
      <c r="UGU66" s="359"/>
      <c r="UGV66" s="359"/>
      <c r="UGW66" s="359"/>
      <c r="UGX66" s="360"/>
      <c r="UGY66" s="359"/>
      <c r="UGZ66" s="359"/>
      <c r="UHA66" s="359"/>
      <c r="UHB66" s="359"/>
      <c r="UHC66" s="359"/>
      <c r="UHD66" s="359"/>
      <c r="UHE66" s="359"/>
      <c r="UHF66" s="359"/>
      <c r="UHG66" s="360"/>
      <c r="UHH66" s="359"/>
      <c r="UHI66" s="359"/>
      <c r="UHJ66" s="359"/>
      <c r="UHK66" s="359"/>
      <c r="UHL66" s="359"/>
      <c r="UHM66" s="359"/>
      <c r="UHN66" s="359"/>
      <c r="UHO66" s="359"/>
      <c r="UHP66" s="360"/>
      <c r="UHQ66" s="359"/>
      <c r="UHR66" s="359"/>
      <c r="UHS66" s="359"/>
      <c r="UHT66" s="359"/>
      <c r="UHU66" s="359"/>
      <c r="UHV66" s="359"/>
      <c r="UHW66" s="359"/>
      <c r="UHX66" s="359"/>
      <c r="UHY66" s="360"/>
      <c r="UHZ66" s="359"/>
      <c r="UIA66" s="359"/>
      <c r="UIB66" s="359"/>
      <c r="UIC66" s="359"/>
      <c r="UID66" s="359"/>
      <c r="UIE66" s="359"/>
      <c r="UIF66" s="359"/>
      <c r="UIG66" s="359"/>
      <c r="UIH66" s="360"/>
      <c r="UII66" s="359"/>
      <c r="UIJ66" s="359"/>
      <c r="UIK66" s="359"/>
      <c r="UIL66" s="359"/>
      <c r="UIM66" s="359"/>
      <c r="UIN66" s="359"/>
      <c r="UIO66" s="359"/>
      <c r="UIP66" s="359"/>
      <c r="UIQ66" s="360"/>
      <c r="UIR66" s="359"/>
      <c r="UIS66" s="359"/>
      <c r="UIT66" s="359"/>
      <c r="UIU66" s="359"/>
      <c r="UIV66" s="359"/>
      <c r="UIW66" s="359"/>
      <c r="UIX66" s="359"/>
      <c r="UIY66" s="359"/>
      <c r="UIZ66" s="360"/>
      <c r="UJA66" s="359"/>
      <c r="UJB66" s="359"/>
      <c r="UJC66" s="359"/>
      <c r="UJD66" s="359"/>
      <c r="UJE66" s="359"/>
      <c r="UJF66" s="359"/>
      <c r="UJG66" s="359"/>
      <c r="UJH66" s="359"/>
      <c r="UJI66" s="360"/>
      <c r="UJJ66" s="359"/>
      <c r="UJK66" s="359"/>
      <c r="UJL66" s="359"/>
      <c r="UJM66" s="359"/>
      <c r="UJN66" s="359"/>
      <c r="UJO66" s="359"/>
      <c r="UJP66" s="359"/>
      <c r="UJQ66" s="359"/>
      <c r="UJR66" s="360"/>
      <c r="UJS66" s="359"/>
      <c r="UJT66" s="359"/>
      <c r="UJU66" s="359"/>
      <c r="UJV66" s="359"/>
      <c r="UJW66" s="359"/>
      <c r="UJX66" s="359"/>
      <c r="UJY66" s="359"/>
      <c r="UJZ66" s="359"/>
      <c r="UKA66" s="360"/>
      <c r="UKB66" s="359"/>
      <c r="UKC66" s="359"/>
      <c r="UKD66" s="359"/>
      <c r="UKE66" s="359"/>
      <c r="UKF66" s="359"/>
      <c r="UKG66" s="359"/>
      <c r="UKH66" s="359"/>
      <c r="UKI66" s="359"/>
      <c r="UKJ66" s="360"/>
      <c r="UKK66" s="359"/>
      <c r="UKL66" s="359"/>
      <c r="UKM66" s="359"/>
      <c r="UKN66" s="359"/>
      <c r="UKO66" s="359"/>
      <c r="UKP66" s="359"/>
      <c r="UKQ66" s="359"/>
      <c r="UKR66" s="359"/>
      <c r="UKS66" s="360"/>
      <c r="UKT66" s="359"/>
      <c r="UKU66" s="359"/>
      <c r="UKV66" s="359"/>
      <c r="UKW66" s="359"/>
      <c r="UKX66" s="359"/>
      <c r="UKY66" s="359"/>
      <c r="UKZ66" s="359"/>
      <c r="ULA66" s="359"/>
      <c r="ULB66" s="360"/>
      <c r="ULC66" s="359"/>
      <c r="ULD66" s="359"/>
      <c r="ULE66" s="359"/>
      <c r="ULF66" s="359"/>
      <c r="ULG66" s="359"/>
      <c r="ULH66" s="359"/>
      <c r="ULI66" s="359"/>
      <c r="ULJ66" s="359"/>
      <c r="ULK66" s="360"/>
      <c r="ULL66" s="359"/>
      <c r="ULM66" s="359"/>
      <c r="ULN66" s="359"/>
      <c r="ULO66" s="359"/>
      <c r="ULP66" s="359"/>
      <c r="ULQ66" s="359"/>
      <c r="ULR66" s="359"/>
      <c r="ULS66" s="359"/>
      <c r="ULT66" s="360"/>
      <c r="ULU66" s="359"/>
      <c r="ULV66" s="359"/>
      <c r="ULW66" s="359"/>
      <c r="ULX66" s="359"/>
      <c r="ULY66" s="359"/>
      <c r="ULZ66" s="359"/>
      <c r="UMA66" s="359"/>
      <c r="UMB66" s="359"/>
      <c r="UMC66" s="360"/>
      <c r="UMD66" s="359"/>
      <c r="UME66" s="359"/>
      <c r="UMF66" s="359"/>
      <c r="UMG66" s="359"/>
      <c r="UMH66" s="359"/>
      <c r="UMI66" s="359"/>
      <c r="UMJ66" s="359"/>
      <c r="UMK66" s="359"/>
      <c r="UML66" s="360"/>
      <c r="UMM66" s="359"/>
      <c r="UMN66" s="359"/>
      <c r="UMO66" s="359"/>
      <c r="UMP66" s="359"/>
      <c r="UMQ66" s="359"/>
      <c r="UMR66" s="359"/>
      <c r="UMS66" s="359"/>
      <c r="UMT66" s="359"/>
      <c r="UMU66" s="360"/>
      <c r="UMV66" s="359"/>
      <c r="UMW66" s="359"/>
      <c r="UMX66" s="359"/>
      <c r="UMY66" s="359"/>
      <c r="UMZ66" s="359"/>
      <c r="UNA66" s="359"/>
      <c r="UNB66" s="359"/>
      <c r="UNC66" s="359"/>
      <c r="UND66" s="360"/>
      <c r="UNE66" s="359"/>
      <c r="UNF66" s="359"/>
      <c r="UNG66" s="359"/>
      <c r="UNH66" s="359"/>
      <c r="UNI66" s="359"/>
      <c r="UNJ66" s="359"/>
      <c r="UNK66" s="359"/>
      <c r="UNL66" s="359"/>
      <c r="UNM66" s="360"/>
      <c r="UNN66" s="359"/>
      <c r="UNO66" s="359"/>
      <c r="UNP66" s="359"/>
      <c r="UNQ66" s="359"/>
      <c r="UNR66" s="359"/>
      <c r="UNS66" s="359"/>
      <c r="UNT66" s="359"/>
      <c r="UNU66" s="359"/>
      <c r="UNV66" s="360"/>
      <c r="UNW66" s="359"/>
      <c r="UNX66" s="359"/>
      <c r="UNY66" s="359"/>
      <c r="UNZ66" s="359"/>
      <c r="UOA66" s="359"/>
      <c r="UOB66" s="359"/>
      <c r="UOC66" s="359"/>
      <c r="UOD66" s="359"/>
      <c r="UOE66" s="360"/>
      <c r="UOF66" s="359"/>
      <c r="UOG66" s="359"/>
      <c r="UOH66" s="359"/>
      <c r="UOI66" s="359"/>
      <c r="UOJ66" s="359"/>
      <c r="UOK66" s="359"/>
      <c r="UOL66" s="359"/>
      <c r="UOM66" s="359"/>
      <c r="UON66" s="360"/>
      <c r="UOO66" s="359"/>
      <c r="UOP66" s="359"/>
      <c r="UOQ66" s="359"/>
      <c r="UOR66" s="359"/>
      <c r="UOS66" s="359"/>
      <c r="UOT66" s="359"/>
      <c r="UOU66" s="359"/>
      <c r="UOV66" s="359"/>
      <c r="UOW66" s="360"/>
      <c r="UOX66" s="359"/>
      <c r="UOY66" s="359"/>
      <c r="UOZ66" s="359"/>
      <c r="UPA66" s="359"/>
      <c r="UPB66" s="359"/>
      <c r="UPC66" s="359"/>
      <c r="UPD66" s="359"/>
      <c r="UPE66" s="359"/>
      <c r="UPF66" s="360"/>
      <c r="UPG66" s="359"/>
      <c r="UPH66" s="359"/>
      <c r="UPI66" s="359"/>
      <c r="UPJ66" s="359"/>
      <c r="UPK66" s="359"/>
      <c r="UPL66" s="359"/>
      <c r="UPM66" s="359"/>
      <c r="UPN66" s="359"/>
      <c r="UPO66" s="360"/>
      <c r="UPP66" s="359"/>
      <c r="UPQ66" s="359"/>
      <c r="UPR66" s="359"/>
      <c r="UPS66" s="359"/>
      <c r="UPT66" s="359"/>
      <c r="UPU66" s="359"/>
      <c r="UPV66" s="359"/>
      <c r="UPW66" s="359"/>
      <c r="UPX66" s="360"/>
      <c r="UPY66" s="359"/>
      <c r="UPZ66" s="359"/>
      <c r="UQA66" s="359"/>
      <c r="UQB66" s="359"/>
      <c r="UQC66" s="359"/>
      <c r="UQD66" s="359"/>
      <c r="UQE66" s="359"/>
      <c r="UQF66" s="359"/>
      <c r="UQG66" s="360"/>
      <c r="UQH66" s="359"/>
      <c r="UQI66" s="359"/>
      <c r="UQJ66" s="359"/>
      <c r="UQK66" s="359"/>
      <c r="UQL66" s="359"/>
      <c r="UQM66" s="359"/>
      <c r="UQN66" s="359"/>
      <c r="UQO66" s="359"/>
      <c r="UQP66" s="360"/>
      <c r="UQQ66" s="359"/>
      <c r="UQR66" s="359"/>
      <c r="UQS66" s="359"/>
      <c r="UQT66" s="359"/>
      <c r="UQU66" s="359"/>
      <c r="UQV66" s="359"/>
      <c r="UQW66" s="359"/>
      <c r="UQX66" s="359"/>
      <c r="UQY66" s="360"/>
      <c r="UQZ66" s="359"/>
      <c r="URA66" s="359"/>
      <c r="URB66" s="359"/>
      <c r="URC66" s="359"/>
      <c r="URD66" s="359"/>
      <c r="URE66" s="359"/>
      <c r="URF66" s="359"/>
      <c r="URG66" s="359"/>
      <c r="URH66" s="360"/>
      <c r="URI66" s="359"/>
      <c r="URJ66" s="359"/>
      <c r="URK66" s="359"/>
      <c r="URL66" s="359"/>
      <c r="URM66" s="359"/>
      <c r="URN66" s="359"/>
      <c r="URO66" s="359"/>
      <c r="URP66" s="359"/>
      <c r="URQ66" s="360"/>
      <c r="URR66" s="359"/>
      <c r="URS66" s="359"/>
      <c r="URT66" s="359"/>
      <c r="URU66" s="359"/>
      <c r="URV66" s="359"/>
      <c r="URW66" s="359"/>
      <c r="URX66" s="359"/>
      <c r="URY66" s="359"/>
      <c r="URZ66" s="360"/>
      <c r="USA66" s="359"/>
      <c r="USB66" s="359"/>
      <c r="USC66" s="359"/>
      <c r="USD66" s="359"/>
      <c r="USE66" s="359"/>
      <c r="USF66" s="359"/>
      <c r="USG66" s="359"/>
      <c r="USH66" s="359"/>
      <c r="USI66" s="360"/>
      <c r="USJ66" s="359"/>
      <c r="USK66" s="359"/>
      <c r="USL66" s="359"/>
      <c r="USM66" s="359"/>
      <c r="USN66" s="359"/>
      <c r="USO66" s="359"/>
      <c r="USP66" s="359"/>
      <c r="USQ66" s="359"/>
      <c r="USR66" s="360"/>
      <c r="USS66" s="359"/>
      <c r="UST66" s="359"/>
      <c r="USU66" s="359"/>
      <c r="USV66" s="359"/>
      <c r="USW66" s="359"/>
      <c r="USX66" s="359"/>
      <c r="USY66" s="359"/>
      <c r="USZ66" s="359"/>
      <c r="UTA66" s="360"/>
      <c r="UTB66" s="359"/>
      <c r="UTC66" s="359"/>
      <c r="UTD66" s="359"/>
      <c r="UTE66" s="359"/>
      <c r="UTF66" s="359"/>
      <c r="UTG66" s="359"/>
      <c r="UTH66" s="359"/>
      <c r="UTI66" s="359"/>
      <c r="UTJ66" s="360"/>
      <c r="UTK66" s="359"/>
      <c r="UTL66" s="359"/>
      <c r="UTM66" s="359"/>
      <c r="UTN66" s="359"/>
      <c r="UTO66" s="359"/>
      <c r="UTP66" s="359"/>
      <c r="UTQ66" s="359"/>
      <c r="UTR66" s="359"/>
      <c r="UTS66" s="360"/>
      <c r="UTT66" s="359"/>
      <c r="UTU66" s="359"/>
      <c r="UTV66" s="359"/>
      <c r="UTW66" s="359"/>
      <c r="UTX66" s="359"/>
      <c r="UTY66" s="359"/>
      <c r="UTZ66" s="359"/>
      <c r="UUA66" s="359"/>
      <c r="UUB66" s="360"/>
      <c r="UUC66" s="359"/>
      <c r="UUD66" s="359"/>
      <c r="UUE66" s="359"/>
      <c r="UUF66" s="359"/>
      <c r="UUG66" s="359"/>
      <c r="UUH66" s="359"/>
      <c r="UUI66" s="359"/>
      <c r="UUJ66" s="359"/>
      <c r="UUK66" s="360"/>
      <c r="UUL66" s="359"/>
      <c r="UUM66" s="359"/>
      <c r="UUN66" s="359"/>
      <c r="UUO66" s="359"/>
      <c r="UUP66" s="359"/>
      <c r="UUQ66" s="359"/>
      <c r="UUR66" s="359"/>
      <c r="UUS66" s="359"/>
      <c r="UUT66" s="360"/>
      <c r="UUU66" s="359"/>
      <c r="UUV66" s="359"/>
      <c r="UUW66" s="359"/>
      <c r="UUX66" s="359"/>
      <c r="UUY66" s="359"/>
      <c r="UUZ66" s="359"/>
      <c r="UVA66" s="359"/>
      <c r="UVB66" s="359"/>
      <c r="UVC66" s="360"/>
      <c r="UVD66" s="359"/>
      <c r="UVE66" s="359"/>
      <c r="UVF66" s="359"/>
      <c r="UVG66" s="359"/>
      <c r="UVH66" s="359"/>
      <c r="UVI66" s="359"/>
      <c r="UVJ66" s="359"/>
      <c r="UVK66" s="359"/>
      <c r="UVL66" s="360"/>
      <c r="UVM66" s="359"/>
      <c r="UVN66" s="359"/>
      <c r="UVO66" s="359"/>
      <c r="UVP66" s="359"/>
      <c r="UVQ66" s="359"/>
      <c r="UVR66" s="359"/>
      <c r="UVS66" s="359"/>
      <c r="UVT66" s="359"/>
      <c r="UVU66" s="360"/>
      <c r="UVV66" s="359"/>
      <c r="UVW66" s="359"/>
      <c r="UVX66" s="359"/>
      <c r="UVY66" s="359"/>
      <c r="UVZ66" s="359"/>
      <c r="UWA66" s="359"/>
      <c r="UWB66" s="359"/>
      <c r="UWC66" s="359"/>
      <c r="UWD66" s="360"/>
      <c r="UWE66" s="359"/>
      <c r="UWF66" s="359"/>
      <c r="UWG66" s="359"/>
      <c r="UWH66" s="359"/>
      <c r="UWI66" s="359"/>
      <c r="UWJ66" s="359"/>
      <c r="UWK66" s="359"/>
      <c r="UWL66" s="359"/>
      <c r="UWM66" s="360"/>
      <c r="UWN66" s="359"/>
      <c r="UWO66" s="359"/>
      <c r="UWP66" s="359"/>
      <c r="UWQ66" s="359"/>
      <c r="UWR66" s="359"/>
      <c r="UWS66" s="359"/>
      <c r="UWT66" s="359"/>
      <c r="UWU66" s="359"/>
      <c r="UWV66" s="360"/>
      <c r="UWW66" s="359"/>
      <c r="UWX66" s="359"/>
      <c r="UWY66" s="359"/>
      <c r="UWZ66" s="359"/>
      <c r="UXA66" s="359"/>
      <c r="UXB66" s="359"/>
      <c r="UXC66" s="359"/>
      <c r="UXD66" s="359"/>
      <c r="UXE66" s="360"/>
      <c r="UXF66" s="359"/>
      <c r="UXG66" s="359"/>
      <c r="UXH66" s="359"/>
      <c r="UXI66" s="359"/>
      <c r="UXJ66" s="359"/>
      <c r="UXK66" s="359"/>
      <c r="UXL66" s="359"/>
      <c r="UXM66" s="359"/>
      <c r="UXN66" s="360"/>
      <c r="UXO66" s="359"/>
      <c r="UXP66" s="359"/>
      <c r="UXQ66" s="359"/>
      <c r="UXR66" s="359"/>
      <c r="UXS66" s="359"/>
      <c r="UXT66" s="359"/>
      <c r="UXU66" s="359"/>
      <c r="UXV66" s="359"/>
      <c r="UXW66" s="360"/>
      <c r="UXX66" s="359"/>
      <c r="UXY66" s="359"/>
      <c r="UXZ66" s="359"/>
      <c r="UYA66" s="359"/>
      <c r="UYB66" s="359"/>
      <c r="UYC66" s="359"/>
      <c r="UYD66" s="359"/>
      <c r="UYE66" s="359"/>
      <c r="UYF66" s="360"/>
      <c r="UYG66" s="359"/>
      <c r="UYH66" s="359"/>
      <c r="UYI66" s="359"/>
      <c r="UYJ66" s="359"/>
      <c r="UYK66" s="359"/>
      <c r="UYL66" s="359"/>
      <c r="UYM66" s="359"/>
      <c r="UYN66" s="359"/>
      <c r="UYO66" s="360"/>
      <c r="UYP66" s="359"/>
      <c r="UYQ66" s="359"/>
      <c r="UYR66" s="359"/>
      <c r="UYS66" s="359"/>
      <c r="UYT66" s="359"/>
      <c r="UYU66" s="359"/>
      <c r="UYV66" s="359"/>
      <c r="UYW66" s="359"/>
      <c r="UYX66" s="360"/>
      <c r="UYY66" s="359"/>
      <c r="UYZ66" s="359"/>
      <c r="UZA66" s="359"/>
      <c r="UZB66" s="359"/>
      <c r="UZC66" s="359"/>
      <c r="UZD66" s="359"/>
      <c r="UZE66" s="359"/>
      <c r="UZF66" s="359"/>
      <c r="UZG66" s="360"/>
      <c r="UZH66" s="359"/>
      <c r="UZI66" s="359"/>
      <c r="UZJ66" s="359"/>
      <c r="UZK66" s="359"/>
      <c r="UZL66" s="359"/>
      <c r="UZM66" s="359"/>
      <c r="UZN66" s="359"/>
      <c r="UZO66" s="359"/>
      <c r="UZP66" s="360"/>
      <c r="UZQ66" s="359"/>
      <c r="UZR66" s="359"/>
      <c r="UZS66" s="359"/>
      <c r="UZT66" s="359"/>
      <c r="UZU66" s="359"/>
      <c r="UZV66" s="359"/>
      <c r="UZW66" s="359"/>
      <c r="UZX66" s="359"/>
      <c r="UZY66" s="360"/>
      <c r="UZZ66" s="359"/>
      <c r="VAA66" s="359"/>
      <c r="VAB66" s="359"/>
      <c r="VAC66" s="359"/>
      <c r="VAD66" s="359"/>
      <c r="VAE66" s="359"/>
      <c r="VAF66" s="359"/>
      <c r="VAG66" s="359"/>
      <c r="VAH66" s="360"/>
      <c r="VAI66" s="359"/>
      <c r="VAJ66" s="359"/>
      <c r="VAK66" s="359"/>
      <c r="VAL66" s="359"/>
      <c r="VAM66" s="359"/>
      <c r="VAN66" s="359"/>
      <c r="VAO66" s="359"/>
      <c r="VAP66" s="359"/>
      <c r="VAQ66" s="360"/>
      <c r="VAR66" s="359"/>
      <c r="VAS66" s="359"/>
      <c r="VAT66" s="359"/>
      <c r="VAU66" s="359"/>
      <c r="VAV66" s="359"/>
      <c r="VAW66" s="359"/>
      <c r="VAX66" s="359"/>
      <c r="VAY66" s="359"/>
      <c r="VAZ66" s="360"/>
      <c r="VBA66" s="359"/>
      <c r="VBB66" s="359"/>
      <c r="VBC66" s="359"/>
      <c r="VBD66" s="359"/>
      <c r="VBE66" s="359"/>
      <c r="VBF66" s="359"/>
      <c r="VBG66" s="359"/>
      <c r="VBH66" s="359"/>
      <c r="VBI66" s="360"/>
      <c r="VBJ66" s="359"/>
      <c r="VBK66" s="359"/>
      <c r="VBL66" s="359"/>
      <c r="VBM66" s="359"/>
      <c r="VBN66" s="359"/>
      <c r="VBO66" s="359"/>
      <c r="VBP66" s="359"/>
      <c r="VBQ66" s="359"/>
      <c r="VBR66" s="360"/>
      <c r="VBS66" s="359"/>
      <c r="VBT66" s="359"/>
      <c r="VBU66" s="359"/>
      <c r="VBV66" s="359"/>
      <c r="VBW66" s="359"/>
      <c r="VBX66" s="359"/>
      <c r="VBY66" s="359"/>
      <c r="VBZ66" s="359"/>
      <c r="VCA66" s="360"/>
      <c r="VCB66" s="359"/>
      <c r="VCC66" s="359"/>
      <c r="VCD66" s="359"/>
      <c r="VCE66" s="359"/>
      <c r="VCF66" s="359"/>
      <c r="VCG66" s="359"/>
      <c r="VCH66" s="359"/>
      <c r="VCI66" s="359"/>
      <c r="VCJ66" s="360"/>
      <c r="VCK66" s="359"/>
      <c r="VCL66" s="359"/>
      <c r="VCM66" s="359"/>
      <c r="VCN66" s="359"/>
      <c r="VCO66" s="359"/>
      <c r="VCP66" s="359"/>
      <c r="VCQ66" s="359"/>
      <c r="VCR66" s="359"/>
      <c r="VCS66" s="360"/>
      <c r="VCT66" s="359"/>
      <c r="VCU66" s="359"/>
      <c r="VCV66" s="359"/>
      <c r="VCW66" s="359"/>
      <c r="VCX66" s="359"/>
      <c r="VCY66" s="359"/>
      <c r="VCZ66" s="359"/>
      <c r="VDA66" s="359"/>
      <c r="VDB66" s="360"/>
      <c r="VDC66" s="359"/>
      <c r="VDD66" s="359"/>
      <c r="VDE66" s="359"/>
      <c r="VDF66" s="359"/>
      <c r="VDG66" s="359"/>
      <c r="VDH66" s="359"/>
      <c r="VDI66" s="359"/>
      <c r="VDJ66" s="359"/>
      <c r="VDK66" s="360"/>
      <c r="VDL66" s="359"/>
      <c r="VDM66" s="359"/>
      <c r="VDN66" s="359"/>
      <c r="VDO66" s="359"/>
      <c r="VDP66" s="359"/>
      <c r="VDQ66" s="359"/>
      <c r="VDR66" s="359"/>
      <c r="VDS66" s="359"/>
      <c r="VDT66" s="360"/>
      <c r="VDU66" s="359"/>
      <c r="VDV66" s="359"/>
      <c r="VDW66" s="359"/>
      <c r="VDX66" s="359"/>
      <c r="VDY66" s="359"/>
      <c r="VDZ66" s="359"/>
      <c r="VEA66" s="359"/>
      <c r="VEB66" s="359"/>
      <c r="VEC66" s="360"/>
      <c r="VED66" s="359"/>
      <c r="VEE66" s="359"/>
      <c r="VEF66" s="359"/>
      <c r="VEG66" s="359"/>
      <c r="VEH66" s="359"/>
      <c r="VEI66" s="359"/>
      <c r="VEJ66" s="359"/>
      <c r="VEK66" s="359"/>
      <c r="VEL66" s="360"/>
      <c r="VEM66" s="359"/>
      <c r="VEN66" s="359"/>
      <c r="VEO66" s="359"/>
      <c r="VEP66" s="359"/>
      <c r="VEQ66" s="359"/>
      <c r="VER66" s="359"/>
      <c r="VES66" s="359"/>
      <c r="VET66" s="359"/>
      <c r="VEU66" s="360"/>
      <c r="VEV66" s="359"/>
      <c r="VEW66" s="359"/>
      <c r="VEX66" s="359"/>
      <c r="VEY66" s="359"/>
      <c r="VEZ66" s="359"/>
      <c r="VFA66" s="359"/>
      <c r="VFB66" s="359"/>
      <c r="VFC66" s="359"/>
      <c r="VFD66" s="360"/>
      <c r="VFE66" s="359"/>
      <c r="VFF66" s="359"/>
      <c r="VFG66" s="359"/>
      <c r="VFH66" s="359"/>
      <c r="VFI66" s="359"/>
      <c r="VFJ66" s="359"/>
      <c r="VFK66" s="359"/>
      <c r="VFL66" s="359"/>
      <c r="VFM66" s="360"/>
      <c r="VFN66" s="359"/>
      <c r="VFO66" s="359"/>
      <c r="VFP66" s="359"/>
      <c r="VFQ66" s="359"/>
      <c r="VFR66" s="359"/>
      <c r="VFS66" s="359"/>
      <c r="VFT66" s="359"/>
      <c r="VFU66" s="359"/>
      <c r="VFV66" s="360"/>
      <c r="VFW66" s="359"/>
      <c r="VFX66" s="359"/>
      <c r="VFY66" s="359"/>
      <c r="VFZ66" s="359"/>
      <c r="VGA66" s="359"/>
      <c r="VGB66" s="359"/>
      <c r="VGC66" s="359"/>
      <c r="VGD66" s="359"/>
      <c r="VGE66" s="360"/>
      <c r="VGF66" s="359"/>
      <c r="VGG66" s="359"/>
      <c r="VGH66" s="359"/>
      <c r="VGI66" s="359"/>
      <c r="VGJ66" s="359"/>
      <c r="VGK66" s="359"/>
      <c r="VGL66" s="359"/>
      <c r="VGM66" s="359"/>
      <c r="VGN66" s="360"/>
      <c r="VGO66" s="359"/>
      <c r="VGP66" s="359"/>
      <c r="VGQ66" s="359"/>
      <c r="VGR66" s="359"/>
      <c r="VGS66" s="359"/>
      <c r="VGT66" s="359"/>
      <c r="VGU66" s="359"/>
      <c r="VGV66" s="359"/>
      <c r="VGW66" s="360"/>
      <c r="VGX66" s="359"/>
      <c r="VGY66" s="359"/>
      <c r="VGZ66" s="359"/>
      <c r="VHA66" s="359"/>
      <c r="VHB66" s="359"/>
      <c r="VHC66" s="359"/>
      <c r="VHD66" s="359"/>
      <c r="VHE66" s="359"/>
      <c r="VHF66" s="360"/>
      <c r="VHG66" s="359"/>
      <c r="VHH66" s="359"/>
      <c r="VHI66" s="359"/>
      <c r="VHJ66" s="359"/>
      <c r="VHK66" s="359"/>
      <c r="VHL66" s="359"/>
      <c r="VHM66" s="359"/>
      <c r="VHN66" s="359"/>
      <c r="VHO66" s="360"/>
      <c r="VHP66" s="359"/>
      <c r="VHQ66" s="359"/>
      <c r="VHR66" s="359"/>
      <c r="VHS66" s="359"/>
      <c r="VHT66" s="359"/>
      <c r="VHU66" s="359"/>
      <c r="VHV66" s="359"/>
      <c r="VHW66" s="359"/>
      <c r="VHX66" s="360"/>
      <c r="VHY66" s="359"/>
      <c r="VHZ66" s="359"/>
      <c r="VIA66" s="359"/>
      <c r="VIB66" s="359"/>
      <c r="VIC66" s="359"/>
      <c r="VID66" s="359"/>
      <c r="VIE66" s="359"/>
      <c r="VIF66" s="359"/>
      <c r="VIG66" s="360"/>
      <c r="VIH66" s="359"/>
      <c r="VII66" s="359"/>
      <c r="VIJ66" s="359"/>
      <c r="VIK66" s="359"/>
      <c r="VIL66" s="359"/>
      <c r="VIM66" s="359"/>
      <c r="VIN66" s="359"/>
      <c r="VIO66" s="359"/>
      <c r="VIP66" s="360"/>
      <c r="VIQ66" s="359"/>
      <c r="VIR66" s="359"/>
      <c r="VIS66" s="359"/>
      <c r="VIT66" s="359"/>
      <c r="VIU66" s="359"/>
      <c r="VIV66" s="359"/>
      <c r="VIW66" s="359"/>
      <c r="VIX66" s="359"/>
      <c r="VIY66" s="360"/>
      <c r="VIZ66" s="359"/>
      <c r="VJA66" s="359"/>
      <c r="VJB66" s="359"/>
      <c r="VJC66" s="359"/>
      <c r="VJD66" s="359"/>
      <c r="VJE66" s="359"/>
      <c r="VJF66" s="359"/>
      <c r="VJG66" s="359"/>
      <c r="VJH66" s="360"/>
      <c r="VJI66" s="359"/>
      <c r="VJJ66" s="359"/>
      <c r="VJK66" s="359"/>
      <c r="VJL66" s="359"/>
      <c r="VJM66" s="359"/>
      <c r="VJN66" s="359"/>
      <c r="VJO66" s="359"/>
      <c r="VJP66" s="359"/>
      <c r="VJQ66" s="360"/>
      <c r="VJR66" s="359"/>
      <c r="VJS66" s="359"/>
      <c r="VJT66" s="359"/>
      <c r="VJU66" s="359"/>
      <c r="VJV66" s="359"/>
      <c r="VJW66" s="359"/>
      <c r="VJX66" s="359"/>
      <c r="VJY66" s="359"/>
      <c r="VJZ66" s="360"/>
      <c r="VKA66" s="359"/>
      <c r="VKB66" s="359"/>
      <c r="VKC66" s="359"/>
      <c r="VKD66" s="359"/>
      <c r="VKE66" s="359"/>
      <c r="VKF66" s="359"/>
      <c r="VKG66" s="359"/>
      <c r="VKH66" s="359"/>
      <c r="VKI66" s="360"/>
      <c r="VKJ66" s="359"/>
      <c r="VKK66" s="359"/>
      <c r="VKL66" s="359"/>
      <c r="VKM66" s="359"/>
      <c r="VKN66" s="359"/>
      <c r="VKO66" s="359"/>
      <c r="VKP66" s="359"/>
      <c r="VKQ66" s="359"/>
      <c r="VKR66" s="360"/>
      <c r="VKS66" s="359"/>
      <c r="VKT66" s="359"/>
      <c r="VKU66" s="359"/>
      <c r="VKV66" s="359"/>
      <c r="VKW66" s="359"/>
      <c r="VKX66" s="359"/>
      <c r="VKY66" s="359"/>
      <c r="VKZ66" s="359"/>
      <c r="VLA66" s="360"/>
      <c r="VLB66" s="359"/>
      <c r="VLC66" s="359"/>
      <c r="VLD66" s="359"/>
      <c r="VLE66" s="359"/>
      <c r="VLF66" s="359"/>
      <c r="VLG66" s="359"/>
      <c r="VLH66" s="359"/>
      <c r="VLI66" s="359"/>
      <c r="VLJ66" s="360"/>
      <c r="VLK66" s="359"/>
      <c r="VLL66" s="359"/>
      <c r="VLM66" s="359"/>
      <c r="VLN66" s="359"/>
      <c r="VLO66" s="359"/>
      <c r="VLP66" s="359"/>
      <c r="VLQ66" s="359"/>
      <c r="VLR66" s="359"/>
      <c r="VLS66" s="360"/>
      <c r="VLT66" s="359"/>
      <c r="VLU66" s="359"/>
      <c r="VLV66" s="359"/>
      <c r="VLW66" s="359"/>
      <c r="VLX66" s="359"/>
      <c r="VLY66" s="359"/>
      <c r="VLZ66" s="359"/>
      <c r="VMA66" s="359"/>
      <c r="VMB66" s="360"/>
      <c r="VMC66" s="359"/>
      <c r="VMD66" s="359"/>
      <c r="VME66" s="359"/>
      <c r="VMF66" s="359"/>
      <c r="VMG66" s="359"/>
      <c r="VMH66" s="359"/>
      <c r="VMI66" s="359"/>
      <c r="VMJ66" s="359"/>
      <c r="VMK66" s="360"/>
      <c r="VML66" s="359"/>
      <c r="VMM66" s="359"/>
      <c r="VMN66" s="359"/>
      <c r="VMO66" s="359"/>
      <c r="VMP66" s="359"/>
      <c r="VMQ66" s="359"/>
      <c r="VMR66" s="359"/>
      <c r="VMS66" s="359"/>
      <c r="VMT66" s="360"/>
      <c r="VMU66" s="359"/>
      <c r="VMV66" s="359"/>
      <c r="VMW66" s="359"/>
      <c r="VMX66" s="359"/>
      <c r="VMY66" s="359"/>
      <c r="VMZ66" s="359"/>
      <c r="VNA66" s="359"/>
      <c r="VNB66" s="359"/>
      <c r="VNC66" s="360"/>
      <c r="VND66" s="359"/>
      <c r="VNE66" s="359"/>
      <c r="VNF66" s="359"/>
      <c r="VNG66" s="359"/>
      <c r="VNH66" s="359"/>
      <c r="VNI66" s="359"/>
      <c r="VNJ66" s="359"/>
      <c r="VNK66" s="359"/>
      <c r="VNL66" s="360"/>
      <c r="VNM66" s="359"/>
      <c r="VNN66" s="359"/>
      <c r="VNO66" s="359"/>
      <c r="VNP66" s="359"/>
      <c r="VNQ66" s="359"/>
      <c r="VNR66" s="359"/>
      <c r="VNS66" s="359"/>
      <c r="VNT66" s="359"/>
      <c r="VNU66" s="360"/>
      <c r="VNV66" s="359"/>
      <c r="VNW66" s="359"/>
      <c r="VNX66" s="359"/>
      <c r="VNY66" s="359"/>
      <c r="VNZ66" s="359"/>
      <c r="VOA66" s="359"/>
      <c r="VOB66" s="359"/>
      <c r="VOC66" s="359"/>
      <c r="VOD66" s="360"/>
      <c r="VOE66" s="359"/>
      <c r="VOF66" s="359"/>
      <c r="VOG66" s="359"/>
      <c r="VOH66" s="359"/>
      <c r="VOI66" s="359"/>
      <c r="VOJ66" s="359"/>
      <c r="VOK66" s="359"/>
      <c r="VOL66" s="359"/>
      <c r="VOM66" s="360"/>
      <c r="VON66" s="359"/>
      <c r="VOO66" s="359"/>
      <c r="VOP66" s="359"/>
      <c r="VOQ66" s="359"/>
      <c r="VOR66" s="359"/>
      <c r="VOS66" s="359"/>
      <c r="VOT66" s="359"/>
      <c r="VOU66" s="359"/>
      <c r="VOV66" s="360"/>
      <c r="VOW66" s="359"/>
      <c r="VOX66" s="359"/>
      <c r="VOY66" s="359"/>
      <c r="VOZ66" s="359"/>
      <c r="VPA66" s="359"/>
      <c r="VPB66" s="359"/>
      <c r="VPC66" s="359"/>
      <c r="VPD66" s="359"/>
      <c r="VPE66" s="360"/>
      <c r="VPF66" s="359"/>
      <c r="VPG66" s="359"/>
      <c r="VPH66" s="359"/>
      <c r="VPI66" s="359"/>
      <c r="VPJ66" s="359"/>
      <c r="VPK66" s="359"/>
      <c r="VPL66" s="359"/>
      <c r="VPM66" s="359"/>
      <c r="VPN66" s="360"/>
      <c r="VPO66" s="359"/>
      <c r="VPP66" s="359"/>
      <c r="VPQ66" s="359"/>
      <c r="VPR66" s="359"/>
      <c r="VPS66" s="359"/>
      <c r="VPT66" s="359"/>
      <c r="VPU66" s="359"/>
      <c r="VPV66" s="359"/>
      <c r="VPW66" s="360"/>
      <c r="VPX66" s="359"/>
      <c r="VPY66" s="359"/>
      <c r="VPZ66" s="359"/>
      <c r="VQA66" s="359"/>
      <c r="VQB66" s="359"/>
      <c r="VQC66" s="359"/>
      <c r="VQD66" s="359"/>
      <c r="VQE66" s="359"/>
      <c r="VQF66" s="360"/>
      <c r="VQG66" s="359"/>
      <c r="VQH66" s="359"/>
      <c r="VQI66" s="359"/>
      <c r="VQJ66" s="359"/>
      <c r="VQK66" s="359"/>
      <c r="VQL66" s="359"/>
      <c r="VQM66" s="359"/>
      <c r="VQN66" s="359"/>
      <c r="VQO66" s="360"/>
      <c r="VQP66" s="359"/>
      <c r="VQQ66" s="359"/>
      <c r="VQR66" s="359"/>
      <c r="VQS66" s="359"/>
      <c r="VQT66" s="359"/>
      <c r="VQU66" s="359"/>
      <c r="VQV66" s="359"/>
      <c r="VQW66" s="359"/>
      <c r="VQX66" s="360"/>
      <c r="VQY66" s="359"/>
      <c r="VQZ66" s="359"/>
      <c r="VRA66" s="359"/>
      <c r="VRB66" s="359"/>
      <c r="VRC66" s="359"/>
      <c r="VRD66" s="359"/>
      <c r="VRE66" s="359"/>
      <c r="VRF66" s="359"/>
      <c r="VRG66" s="360"/>
      <c r="VRH66" s="359"/>
      <c r="VRI66" s="359"/>
      <c r="VRJ66" s="359"/>
      <c r="VRK66" s="359"/>
      <c r="VRL66" s="359"/>
      <c r="VRM66" s="359"/>
      <c r="VRN66" s="359"/>
      <c r="VRO66" s="359"/>
      <c r="VRP66" s="360"/>
      <c r="VRQ66" s="359"/>
      <c r="VRR66" s="359"/>
      <c r="VRS66" s="359"/>
      <c r="VRT66" s="359"/>
      <c r="VRU66" s="359"/>
      <c r="VRV66" s="359"/>
      <c r="VRW66" s="359"/>
      <c r="VRX66" s="359"/>
      <c r="VRY66" s="360"/>
      <c r="VRZ66" s="359"/>
      <c r="VSA66" s="359"/>
      <c r="VSB66" s="359"/>
      <c r="VSC66" s="359"/>
      <c r="VSD66" s="359"/>
      <c r="VSE66" s="359"/>
      <c r="VSF66" s="359"/>
      <c r="VSG66" s="359"/>
      <c r="VSH66" s="360"/>
      <c r="VSI66" s="359"/>
      <c r="VSJ66" s="359"/>
      <c r="VSK66" s="359"/>
      <c r="VSL66" s="359"/>
      <c r="VSM66" s="359"/>
      <c r="VSN66" s="359"/>
      <c r="VSO66" s="359"/>
      <c r="VSP66" s="359"/>
      <c r="VSQ66" s="360"/>
      <c r="VSR66" s="359"/>
      <c r="VSS66" s="359"/>
      <c r="VST66" s="359"/>
      <c r="VSU66" s="359"/>
      <c r="VSV66" s="359"/>
      <c r="VSW66" s="359"/>
      <c r="VSX66" s="359"/>
      <c r="VSY66" s="359"/>
      <c r="VSZ66" s="360"/>
      <c r="VTA66" s="359"/>
      <c r="VTB66" s="359"/>
      <c r="VTC66" s="359"/>
      <c r="VTD66" s="359"/>
      <c r="VTE66" s="359"/>
      <c r="VTF66" s="359"/>
      <c r="VTG66" s="359"/>
      <c r="VTH66" s="359"/>
      <c r="VTI66" s="360"/>
      <c r="VTJ66" s="359"/>
      <c r="VTK66" s="359"/>
      <c r="VTL66" s="359"/>
      <c r="VTM66" s="359"/>
      <c r="VTN66" s="359"/>
      <c r="VTO66" s="359"/>
      <c r="VTP66" s="359"/>
      <c r="VTQ66" s="359"/>
      <c r="VTR66" s="360"/>
      <c r="VTS66" s="359"/>
      <c r="VTT66" s="359"/>
      <c r="VTU66" s="359"/>
      <c r="VTV66" s="359"/>
      <c r="VTW66" s="359"/>
      <c r="VTX66" s="359"/>
      <c r="VTY66" s="359"/>
      <c r="VTZ66" s="359"/>
      <c r="VUA66" s="360"/>
      <c r="VUB66" s="359"/>
      <c r="VUC66" s="359"/>
      <c r="VUD66" s="359"/>
      <c r="VUE66" s="359"/>
      <c r="VUF66" s="359"/>
      <c r="VUG66" s="359"/>
      <c r="VUH66" s="359"/>
      <c r="VUI66" s="359"/>
      <c r="VUJ66" s="360"/>
      <c r="VUK66" s="359"/>
      <c r="VUL66" s="359"/>
      <c r="VUM66" s="359"/>
      <c r="VUN66" s="359"/>
      <c r="VUO66" s="359"/>
      <c r="VUP66" s="359"/>
      <c r="VUQ66" s="359"/>
      <c r="VUR66" s="359"/>
      <c r="VUS66" s="360"/>
      <c r="VUT66" s="359"/>
      <c r="VUU66" s="359"/>
      <c r="VUV66" s="359"/>
      <c r="VUW66" s="359"/>
      <c r="VUX66" s="359"/>
      <c r="VUY66" s="359"/>
      <c r="VUZ66" s="359"/>
      <c r="VVA66" s="359"/>
      <c r="VVB66" s="360"/>
      <c r="VVC66" s="359"/>
      <c r="VVD66" s="359"/>
      <c r="VVE66" s="359"/>
      <c r="VVF66" s="359"/>
      <c r="VVG66" s="359"/>
      <c r="VVH66" s="359"/>
      <c r="VVI66" s="359"/>
      <c r="VVJ66" s="359"/>
      <c r="VVK66" s="360"/>
      <c r="VVL66" s="359"/>
      <c r="VVM66" s="359"/>
      <c r="VVN66" s="359"/>
      <c r="VVO66" s="359"/>
      <c r="VVP66" s="359"/>
      <c r="VVQ66" s="359"/>
      <c r="VVR66" s="359"/>
      <c r="VVS66" s="359"/>
      <c r="VVT66" s="360"/>
      <c r="VVU66" s="359"/>
      <c r="VVV66" s="359"/>
      <c r="VVW66" s="359"/>
      <c r="VVX66" s="359"/>
      <c r="VVY66" s="359"/>
      <c r="VVZ66" s="359"/>
      <c r="VWA66" s="359"/>
      <c r="VWB66" s="359"/>
      <c r="VWC66" s="360"/>
      <c r="VWD66" s="359"/>
      <c r="VWE66" s="359"/>
      <c r="VWF66" s="359"/>
      <c r="VWG66" s="359"/>
      <c r="VWH66" s="359"/>
      <c r="VWI66" s="359"/>
      <c r="VWJ66" s="359"/>
      <c r="VWK66" s="359"/>
      <c r="VWL66" s="360"/>
      <c r="VWM66" s="359"/>
      <c r="VWN66" s="359"/>
      <c r="VWO66" s="359"/>
      <c r="VWP66" s="359"/>
      <c r="VWQ66" s="359"/>
      <c r="VWR66" s="359"/>
      <c r="VWS66" s="359"/>
      <c r="VWT66" s="359"/>
      <c r="VWU66" s="360"/>
      <c r="VWV66" s="359"/>
      <c r="VWW66" s="359"/>
      <c r="VWX66" s="359"/>
      <c r="VWY66" s="359"/>
      <c r="VWZ66" s="359"/>
      <c r="VXA66" s="359"/>
      <c r="VXB66" s="359"/>
      <c r="VXC66" s="359"/>
      <c r="VXD66" s="360"/>
      <c r="VXE66" s="359"/>
      <c r="VXF66" s="359"/>
      <c r="VXG66" s="359"/>
      <c r="VXH66" s="359"/>
      <c r="VXI66" s="359"/>
      <c r="VXJ66" s="359"/>
      <c r="VXK66" s="359"/>
      <c r="VXL66" s="359"/>
      <c r="VXM66" s="360"/>
      <c r="VXN66" s="359"/>
      <c r="VXO66" s="359"/>
      <c r="VXP66" s="359"/>
      <c r="VXQ66" s="359"/>
      <c r="VXR66" s="359"/>
      <c r="VXS66" s="359"/>
      <c r="VXT66" s="359"/>
      <c r="VXU66" s="359"/>
      <c r="VXV66" s="360"/>
      <c r="VXW66" s="359"/>
      <c r="VXX66" s="359"/>
      <c r="VXY66" s="359"/>
      <c r="VXZ66" s="359"/>
      <c r="VYA66" s="359"/>
      <c r="VYB66" s="359"/>
      <c r="VYC66" s="359"/>
      <c r="VYD66" s="359"/>
      <c r="VYE66" s="360"/>
      <c r="VYF66" s="359"/>
      <c r="VYG66" s="359"/>
      <c r="VYH66" s="359"/>
      <c r="VYI66" s="359"/>
      <c r="VYJ66" s="359"/>
      <c r="VYK66" s="359"/>
      <c r="VYL66" s="359"/>
      <c r="VYM66" s="359"/>
      <c r="VYN66" s="360"/>
      <c r="VYO66" s="359"/>
      <c r="VYP66" s="359"/>
      <c r="VYQ66" s="359"/>
      <c r="VYR66" s="359"/>
      <c r="VYS66" s="359"/>
      <c r="VYT66" s="359"/>
      <c r="VYU66" s="359"/>
      <c r="VYV66" s="359"/>
      <c r="VYW66" s="360"/>
      <c r="VYX66" s="359"/>
      <c r="VYY66" s="359"/>
      <c r="VYZ66" s="359"/>
      <c r="VZA66" s="359"/>
      <c r="VZB66" s="359"/>
      <c r="VZC66" s="359"/>
      <c r="VZD66" s="359"/>
      <c r="VZE66" s="359"/>
      <c r="VZF66" s="360"/>
      <c r="VZG66" s="359"/>
      <c r="VZH66" s="359"/>
      <c r="VZI66" s="359"/>
      <c r="VZJ66" s="359"/>
      <c r="VZK66" s="359"/>
      <c r="VZL66" s="359"/>
      <c r="VZM66" s="359"/>
      <c r="VZN66" s="359"/>
      <c r="VZO66" s="360"/>
      <c r="VZP66" s="359"/>
      <c r="VZQ66" s="359"/>
      <c r="VZR66" s="359"/>
      <c r="VZS66" s="359"/>
      <c r="VZT66" s="359"/>
      <c r="VZU66" s="359"/>
      <c r="VZV66" s="359"/>
      <c r="VZW66" s="359"/>
      <c r="VZX66" s="360"/>
      <c r="VZY66" s="359"/>
      <c r="VZZ66" s="359"/>
      <c r="WAA66" s="359"/>
      <c r="WAB66" s="359"/>
      <c r="WAC66" s="359"/>
      <c r="WAD66" s="359"/>
      <c r="WAE66" s="359"/>
      <c r="WAF66" s="359"/>
      <c r="WAG66" s="360"/>
      <c r="WAH66" s="359"/>
      <c r="WAI66" s="359"/>
      <c r="WAJ66" s="359"/>
      <c r="WAK66" s="359"/>
      <c r="WAL66" s="359"/>
      <c r="WAM66" s="359"/>
      <c r="WAN66" s="359"/>
      <c r="WAO66" s="359"/>
      <c r="WAP66" s="360"/>
      <c r="WAQ66" s="359"/>
      <c r="WAR66" s="359"/>
      <c r="WAS66" s="359"/>
      <c r="WAT66" s="359"/>
      <c r="WAU66" s="359"/>
      <c r="WAV66" s="359"/>
      <c r="WAW66" s="359"/>
      <c r="WAX66" s="359"/>
      <c r="WAY66" s="360"/>
      <c r="WAZ66" s="359"/>
      <c r="WBA66" s="359"/>
      <c r="WBB66" s="359"/>
      <c r="WBC66" s="359"/>
      <c r="WBD66" s="359"/>
      <c r="WBE66" s="359"/>
      <c r="WBF66" s="359"/>
      <c r="WBG66" s="359"/>
      <c r="WBH66" s="360"/>
      <c r="WBI66" s="359"/>
      <c r="WBJ66" s="359"/>
      <c r="WBK66" s="359"/>
      <c r="WBL66" s="359"/>
      <c r="WBM66" s="359"/>
      <c r="WBN66" s="359"/>
      <c r="WBO66" s="359"/>
      <c r="WBP66" s="359"/>
      <c r="WBQ66" s="360"/>
      <c r="WBR66" s="359"/>
      <c r="WBS66" s="359"/>
      <c r="WBT66" s="359"/>
      <c r="WBU66" s="359"/>
      <c r="WBV66" s="359"/>
      <c r="WBW66" s="359"/>
      <c r="WBX66" s="359"/>
      <c r="WBY66" s="359"/>
      <c r="WBZ66" s="360"/>
      <c r="WCA66" s="359"/>
      <c r="WCB66" s="359"/>
      <c r="WCC66" s="359"/>
      <c r="WCD66" s="359"/>
      <c r="WCE66" s="359"/>
      <c r="WCF66" s="359"/>
      <c r="WCG66" s="359"/>
      <c r="WCH66" s="359"/>
      <c r="WCI66" s="360"/>
      <c r="WCJ66" s="359"/>
      <c r="WCK66" s="359"/>
      <c r="WCL66" s="359"/>
      <c r="WCM66" s="359"/>
      <c r="WCN66" s="359"/>
      <c r="WCO66" s="359"/>
      <c r="WCP66" s="359"/>
      <c r="WCQ66" s="359"/>
      <c r="WCR66" s="360"/>
      <c r="WCS66" s="359"/>
      <c r="WCT66" s="359"/>
      <c r="WCU66" s="359"/>
      <c r="WCV66" s="359"/>
      <c r="WCW66" s="359"/>
      <c r="WCX66" s="359"/>
      <c r="WCY66" s="359"/>
      <c r="WCZ66" s="359"/>
      <c r="WDA66" s="360"/>
      <c r="WDB66" s="359"/>
      <c r="WDC66" s="359"/>
      <c r="WDD66" s="359"/>
      <c r="WDE66" s="359"/>
      <c r="WDF66" s="359"/>
      <c r="WDG66" s="359"/>
      <c r="WDH66" s="359"/>
      <c r="WDI66" s="359"/>
      <c r="WDJ66" s="360"/>
      <c r="WDK66" s="359"/>
      <c r="WDL66" s="359"/>
      <c r="WDM66" s="359"/>
      <c r="WDN66" s="359"/>
      <c r="WDO66" s="359"/>
      <c r="WDP66" s="359"/>
      <c r="WDQ66" s="359"/>
      <c r="WDR66" s="359"/>
      <c r="WDS66" s="360"/>
      <c r="WDT66" s="359"/>
      <c r="WDU66" s="359"/>
      <c r="WDV66" s="359"/>
      <c r="WDW66" s="359"/>
      <c r="WDX66" s="359"/>
      <c r="WDY66" s="359"/>
      <c r="WDZ66" s="359"/>
      <c r="WEA66" s="359"/>
      <c r="WEB66" s="360"/>
      <c r="WEC66" s="359"/>
      <c r="WED66" s="359"/>
      <c r="WEE66" s="359"/>
      <c r="WEF66" s="359"/>
      <c r="WEG66" s="359"/>
      <c r="WEH66" s="359"/>
      <c r="WEI66" s="359"/>
      <c r="WEJ66" s="359"/>
      <c r="WEK66" s="360"/>
      <c r="WEL66" s="359"/>
      <c r="WEM66" s="359"/>
      <c r="WEN66" s="359"/>
      <c r="WEO66" s="359"/>
      <c r="WEP66" s="359"/>
      <c r="WEQ66" s="359"/>
      <c r="WER66" s="359"/>
      <c r="WES66" s="359"/>
      <c r="WET66" s="360"/>
      <c r="WEU66" s="359"/>
      <c r="WEV66" s="359"/>
      <c r="WEW66" s="359"/>
      <c r="WEX66" s="359"/>
      <c r="WEY66" s="359"/>
      <c r="WEZ66" s="359"/>
      <c r="WFA66" s="359"/>
      <c r="WFB66" s="359"/>
      <c r="WFC66" s="360"/>
      <c r="WFD66" s="359"/>
      <c r="WFE66" s="359"/>
      <c r="WFF66" s="359"/>
      <c r="WFG66" s="359"/>
      <c r="WFH66" s="359"/>
      <c r="WFI66" s="359"/>
      <c r="WFJ66" s="359"/>
      <c r="WFK66" s="359"/>
      <c r="WFL66" s="360"/>
      <c r="WFM66" s="359"/>
      <c r="WFN66" s="359"/>
      <c r="WFO66" s="359"/>
      <c r="WFP66" s="359"/>
      <c r="WFQ66" s="359"/>
      <c r="WFR66" s="359"/>
      <c r="WFS66" s="359"/>
      <c r="WFT66" s="359"/>
      <c r="WFU66" s="360"/>
      <c r="WFV66" s="359"/>
      <c r="WFW66" s="359"/>
      <c r="WFX66" s="359"/>
      <c r="WFY66" s="359"/>
      <c r="WFZ66" s="359"/>
      <c r="WGA66" s="359"/>
      <c r="WGB66" s="359"/>
      <c r="WGC66" s="359"/>
      <c r="WGD66" s="360"/>
      <c r="WGE66" s="359"/>
      <c r="WGF66" s="359"/>
      <c r="WGG66" s="359"/>
      <c r="WGH66" s="359"/>
      <c r="WGI66" s="359"/>
      <c r="WGJ66" s="359"/>
      <c r="WGK66" s="359"/>
      <c r="WGL66" s="359"/>
      <c r="WGM66" s="360"/>
      <c r="WGN66" s="359"/>
      <c r="WGO66" s="359"/>
      <c r="WGP66" s="359"/>
      <c r="WGQ66" s="359"/>
      <c r="WGR66" s="359"/>
      <c r="WGS66" s="359"/>
      <c r="WGT66" s="359"/>
      <c r="WGU66" s="359"/>
      <c r="WGV66" s="360"/>
      <c r="WGW66" s="359"/>
      <c r="WGX66" s="359"/>
      <c r="WGY66" s="359"/>
      <c r="WGZ66" s="359"/>
      <c r="WHA66" s="359"/>
      <c r="WHB66" s="359"/>
      <c r="WHC66" s="359"/>
      <c r="WHD66" s="359"/>
      <c r="WHE66" s="360"/>
      <c r="WHF66" s="359"/>
      <c r="WHG66" s="359"/>
      <c r="WHH66" s="359"/>
      <c r="WHI66" s="359"/>
      <c r="WHJ66" s="359"/>
      <c r="WHK66" s="359"/>
      <c r="WHL66" s="359"/>
      <c r="WHM66" s="359"/>
      <c r="WHN66" s="360"/>
      <c r="WHO66" s="359"/>
      <c r="WHP66" s="359"/>
      <c r="WHQ66" s="359"/>
      <c r="WHR66" s="359"/>
      <c r="WHS66" s="359"/>
      <c r="WHT66" s="359"/>
      <c r="WHU66" s="359"/>
      <c r="WHV66" s="359"/>
      <c r="WHW66" s="360"/>
      <c r="WHX66" s="359"/>
      <c r="WHY66" s="359"/>
      <c r="WHZ66" s="359"/>
      <c r="WIA66" s="359"/>
      <c r="WIB66" s="359"/>
      <c r="WIC66" s="359"/>
      <c r="WID66" s="359"/>
      <c r="WIE66" s="359"/>
      <c r="WIF66" s="360"/>
      <c r="WIG66" s="359"/>
      <c r="WIH66" s="359"/>
      <c r="WII66" s="359"/>
      <c r="WIJ66" s="359"/>
      <c r="WIK66" s="359"/>
      <c r="WIL66" s="359"/>
      <c r="WIM66" s="359"/>
      <c r="WIN66" s="359"/>
      <c r="WIO66" s="360"/>
      <c r="WIP66" s="359"/>
      <c r="WIQ66" s="359"/>
      <c r="WIR66" s="359"/>
      <c r="WIS66" s="359"/>
      <c r="WIT66" s="359"/>
      <c r="WIU66" s="359"/>
      <c r="WIV66" s="359"/>
      <c r="WIW66" s="359"/>
      <c r="WIX66" s="360"/>
      <c r="WIY66" s="359"/>
      <c r="WIZ66" s="359"/>
      <c r="WJA66" s="359"/>
      <c r="WJB66" s="359"/>
      <c r="WJC66" s="359"/>
      <c r="WJD66" s="359"/>
      <c r="WJE66" s="359"/>
      <c r="WJF66" s="359"/>
      <c r="WJG66" s="360"/>
      <c r="WJH66" s="359"/>
      <c r="WJI66" s="359"/>
      <c r="WJJ66" s="359"/>
      <c r="WJK66" s="359"/>
      <c r="WJL66" s="359"/>
      <c r="WJM66" s="359"/>
      <c r="WJN66" s="359"/>
      <c r="WJO66" s="359"/>
      <c r="WJP66" s="360"/>
      <c r="WJQ66" s="359"/>
      <c r="WJR66" s="359"/>
      <c r="WJS66" s="359"/>
      <c r="WJT66" s="359"/>
      <c r="WJU66" s="359"/>
      <c r="WJV66" s="359"/>
      <c r="WJW66" s="359"/>
      <c r="WJX66" s="359"/>
      <c r="WJY66" s="360"/>
      <c r="WJZ66" s="359"/>
      <c r="WKA66" s="359"/>
      <c r="WKB66" s="359"/>
      <c r="WKC66" s="359"/>
      <c r="WKD66" s="359"/>
      <c r="WKE66" s="359"/>
      <c r="WKF66" s="359"/>
      <c r="WKG66" s="359"/>
      <c r="WKH66" s="360"/>
      <c r="WKI66" s="359"/>
      <c r="WKJ66" s="359"/>
      <c r="WKK66" s="359"/>
      <c r="WKL66" s="359"/>
      <c r="WKM66" s="359"/>
      <c r="WKN66" s="359"/>
      <c r="WKO66" s="359"/>
      <c r="WKP66" s="359"/>
      <c r="WKQ66" s="360"/>
      <c r="WKR66" s="359"/>
      <c r="WKS66" s="359"/>
      <c r="WKT66" s="359"/>
      <c r="WKU66" s="359"/>
      <c r="WKV66" s="359"/>
      <c r="WKW66" s="359"/>
      <c r="WKX66" s="359"/>
      <c r="WKY66" s="359"/>
      <c r="WKZ66" s="360"/>
      <c r="WLA66" s="359"/>
      <c r="WLB66" s="359"/>
      <c r="WLC66" s="359"/>
      <c r="WLD66" s="359"/>
      <c r="WLE66" s="359"/>
      <c r="WLF66" s="359"/>
      <c r="WLG66" s="359"/>
      <c r="WLH66" s="359"/>
      <c r="WLI66" s="360"/>
      <c r="WLJ66" s="359"/>
      <c r="WLK66" s="359"/>
      <c r="WLL66" s="359"/>
      <c r="WLM66" s="359"/>
      <c r="WLN66" s="359"/>
      <c r="WLO66" s="359"/>
      <c r="WLP66" s="359"/>
      <c r="WLQ66" s="359"/>
      <c r="WLR66" s="360"/>
      <c r="WLS66" s="359"/>
      <c r="WLT66" s="359"/>
      <c r="WLU66" s="359"/>
      <c r="WLV66" s="359"/>
      <c r="WLW66" s="359"/>
      <c r="WLX66" s="359"/>
      <c r="WLY66" s="359"/>
      <c r="WLZ66" s="359"/>
      <c r="WMA66" s="360"/>
      <c r="WMB66" s="359"/>
      <c r="WMC66" s="359"/>
      <c r="WMD66" s="359"/>
      <c r="WME66" s="359"/>
      <c r="WMF66" s="359"/>
      <c r="WMG66" s="359"/>
      <c r="WMH66" s="359"/>
      <c r="WMI66" s="359"/>
      <c r="WMJ66" s="360"/>
      <c r="WMK66" s="359"/>
      <c r="WML66" s="359"/>
      <c r="WMM66" s="359"/>
      <c r="WMN66" s="359"/>
      <c r="WMO66" s="359"/>
      <c r="WMP66" s="359"/>
      <c r="WMQ66" s="359"/>
      <c r="WMR66" s="359"/>
      <c r="WMS66" s="360"/>
      <c r="WMT66" s="359"/>
      <c r="WMU66" s="359"/>
      <c r="WMV66" s="359"/>
      <c r="WMW66" s="359"/>
      <c r="WMX66" s="359"/>
      <c r="WMY66" s="359"/>
      <c r="WMZ66" s="359"/>
      <c r="WNA66" s="359"/>
      <c r="WNB66" s="360"/>
      <c r="WNC66" s="359"/>
      <c r="WND66" s="359"/>
      <c r="WNE66" s="359"/>
      <c r="WNF66" s="359"/>
      <c r="WNG66" s="359"/>
      <c r="WNH66" s="359"/>
      <c r="WNI66" s="359"/>
      <c r="WNJ66" s="359"/>
      <c r="WNK66" s="360"/>
      <c r="WNL66" s="359"/>
      <c r="WNM66" s="359"/>
      <c r="WNN66" s="359"/>
      <c r="WNO66" s="359"/>
      <c r="WNP66" s="359"/>
      <c r="WNQ66" s="359"/>
      <c r="WNR66" s="359"/>
      <c r="WNS66" s="359"/>
      <c r="WNT66" s="360"/>
      <c r="WNU66" s="359"/>
      <c r="WNV66" s="359"/>
      <c r="WNW66" s="359"/>
      <c r="WNX66" s="359"/>
      <c r="WNY66" s="359"/>
      <c r="WNZ66" s="359"/>
      <c r="WOA66" s="359"/>
      <c r="WOB66" s="359"/>
      <c r="WOC66" s="360"/>
      <c r="WOD66" s="359"/>
      <c r="WOE66" s="359"/>
      <c r="WOF66" s="359"/>
      <c r="WOG66" s="359"/>
      <c r="WOH66" s="359"/>
      <c r="WOI66" s="359"/>
      <c r="WOJ66" s="359"/>
      <c r="WOK66" s="359"/>
      <c r="WOL66" s="360"/>
      <c r="WOM66" s="359"/>
      <c r="WON66" s="359"/>
      <c r="WOO66" s="359"/>
      <c r="WOP66" s="359"/>
      <c r="WOQ66" s="359"/>
      <c r="WOR66" s="359"/>
      <c r="WOS66" s="359"/>
      <c r="WOT66" s="359"/>
      <c r="WOU66" s="360"/>
      <c r="WOV66" s="359"/>
      <c r="WOW66" s="359"/>
      <c r="WOX66" s="359"/>
      <c r="WOY66" s="359"/>
      <c r="WOZ66" s="359"/>
      <c r="WPA66" s="359"/>
      <c r="WPB66" s="359"/>
      <c r="WPC66" s="359"/>
      <c r="WPD66" s="360"/>
      <c r="WPE66" s="359"/>
      <c r="WPF66" s="359"/>
      <c r="WPG66" s="359"/>
      <c r="WPH66" s="359"/>
      <c r="WPI66" s="359"/>
      <c r="WPJ66" s="359"/>
      <c r="WPK66" s="359"/>
      <c r="WPL66" s="359"/>
      <c r="WPM66" s="360"/>
      <c r="WPN66" s="359"/>
      <c r="WPO66" s="359"/>
      <c r="WPP66" s="359"/>
      <c r="WPQ66" s="359"/>
      <c r="WPR66" s="359"/>
      <c r="WPS66" s="359"/>
      <c r="WPT66" s="359"/>
      <c r="WPU66" s="359"/>
      <c r="WPV66" s="360"/>
      <c r="WPW66" s="359"/>
      <c r="WPX66" s="359"/>
      <c r="WPY66" s="359"/>
      <c r="WPZ66" s="359"/>
      <c r="WQA66" s="359"/>
      <c r="WQB66" s="359"/>
      <c r="WQC66" s="359"/>
      <c r="WQD66" s="359"/>
      <c r="WQE66" s="360"/>
      <c r="WQF66" s="359"/>
      <c r="WQG66" s="359"/>
      <c r="WQH66" s="359"/>
      <c r="WQI66" s="359"/>
      <c r="WQJ66" s="359"/>
      <c r="WQK66" s="359"/>
      <c r="WQL66" s="359"/>
      <c r="WQM66" s="359"/>
      <c r="WQN66" s="360"/>
      <c r="WQO66" s="359"/>
      <c r="WQP66" s="359"/>
      <c r="WQQ66" s="359"/>
      <c r="WQR66" s="359"/>
      <c r="WQS66" s="359"/>
      <c r="WQT66" s="359"/>
      <c r="WQU66" s="359"/>
      <c r="WQV66" s="359"/>
      <c r="WQW66" s="360"/>
      <c r="WQX66" s="359"/>
      <c r="WQY66" s="359"/>
      <c r="WQZ66" s="359"/>
      <c r="WRA66" s="359"/>
      <c r="WRB66" s="359"/>
      <c r="WRC66" s="359"/>
      <c r="WRD66" s="359"/>
      <c r="WRE66" s="359"/>
      <c r="WRF66" s="360"/>
      <c r="WRG66" s="359"/>
      <c r="WRH66" s="359"/>
      <c r="WRI66" s="359"/>
      <c r="WRJ66" s="359"/>
      <c r="WRK66" s="359"/>
      <c r="WRL66" s="359"/>
      <c r="WRM66" s="359"/>
      <c r="WRN66" s="359"/>
      <c r="WRO66" s="360"/>
      <c r="WRP66" s="359"/>
      <c r="WRQ66" s="359"/>
      <c r="WRR66" s="359"/>
      <c r="WRS66" s="359"/>
      <c r="WRT66" s="359"/>
      <c r="WRU66" s="359"/>
      <c r="WRV66" s="359"/>
      <c r="WRW66" s="359"/>
      <c r="WRX66" s="360"/>
      <c r="WRY66" s="359"/>
      <c r="WRZ66" s="359"/>
      <c r="WSA66" s="359"/>
      <c r="WSB66" s="359"/>
      <c r="WSC66" s="359"/>
      <c r="WSD66" s="359"/>
      <c r="WSE66" s="359"/>
      <c r="WSF66" s="359"/>
      <c r="WSG66" s="360"/>
      <c r="WSH66" s="359"/>
      <c r="WSI66" s="359"/>
      <c r="WSJ66" s="359"/>
      <c r="WSK66" s="359"/>
      <c r="WSL66" s="359"/>
      <c r="WSM66" s="359"/>
      <c r="WSN66" s="359"/>
      <c r="WSO66" s="359"/>
      <c r="WSP66" s="360"/>
      <c r="WSQ66" s="359"/>
      <c r="WSR66" s="359"/>
      <c r="WSS66" s="359"/>
      <c r="WST66" s="359"/>
      <c r="WSU66" s="359"/>
      <c r="WSV66" s="359"/>
      <c r="WSW66" s="359"/>
      <c r="WSX66" s="359"/>
      <c r="WSY66" s="360"/>
      <c r="WSZ66" s="359"/>
      <c r="WTA66" s="359"/>
      <c r="WTB66" s="359"/>
      <c r="WTC66" s="359"/>
      <c r="WTD66" s="359"/>
      <c r="WTE66" s="359"/>
      <c r="WTF66" s="359"/>
      <c r="WTG66" s="359"/>
      <c r="WTH66" s="360"/>
      <c r="WTI66" s="359"/>
      <c r="WTJ66" s="359"/>
      <c r="WTK66" s="359"/>
      <c r="WTL66" s="359"/>
      <c r="WTM66" s="359"/>
      <c r="WTN66" s="359"/>
      <c r="WTO66" s="359"/>
      <c r="WTP66" s="359"/>
      <c r="WTQ66" s="360"/>
      <c r="WTR66" s="359"/>
      <c r="WTS66" s="359"/>
      <c r="WTT66" s="359"/>
      <c r="WTU66" s="359"/>
      <c r="WTV66" s="359"/>
      <c r="WTW66" s="359"/>
      <c r="WTX66" s="359"/>
      <c r="WTY66" s="359"/>
      <c r="WTZ66" s="360"/>
      <c r="WUA66" s="359"/>
      <c r="WUB66" s="359"/>
      <c r="WUC66" s="359"/>
      <c r="WUD66" s="359"/>
      <c r="WUE66" s="359"/>
      <c r="WUF66" s="359"/>
      <c r="WUG66" s="359"/>
      <c r="WUH66" s="359"/>
      <c r="WUI66" s="360"/>
      <c r="WUJ66" s="359"/>
      <c r="WUK66" s="359"/>
      <c r="WUL66" s="359"/>
      <c r="WUM66" s="359"/>
      <c r="WUN66" s="359"/>
      <c r="WUO66" s="359"/>
      <c r="WUP66" s="359"/>
      <c r="WUQ66" s="359"/>
      <c r="WUR66" s="360"/>
      <c r="WUS66" s="359"/>
      <c r="WUT66" s="359"/>
      <c r="WUU66" s="359"/>
      <c r="WUV66" s="359"/>
      <c r="WUW66" s="359"/>
      <c r="WUX66" s="359"/>
      <c r="WUY66" s="359"/>
      <c r="WUZ66" s="359"/>
      <c r="WVA66" s="360"/>
      <c r="WVB66" s="359"/>
      <c r="WVC66" s="359"/>
      <c r="WVD66" s="359"/>
      <c r="WVE66" s="359"/>
      <c r="WVF66" s="359"/>
      <c r="WVG66" s="359"/>
      <c r="WVH66" s="359"/>
      <c r="WVI66" s="359"/>
      <c r="WVJ66" s="360"/>
      <c r="WVK66" s="359"/>
      <c r="WVL66" s="359"/>
      <c r="WVM66" s="359"/>
      <c r="WVN66" s="359"/>
      <c r="WVO66" s="359"/>
      <c r="WVP66" s="359"/>
      <c r="WVQ66" s="359"/>
      <c r="WVR66" s="359"/>
      <c r="WVS66" s="360"/>
      <c r="WVT66" s="359"/>
      <c r="WVU66" s="359"/>
      <c r="WVV66" s="359"/>
      <c r="WVW66" s="359"/>
      <c r="WVX66" s="359"/>
      <c r="WVY66" s="359"/>
      <c r="WVZ66" s="359"/>
      <c r="WWA66" s="359"/>
      <c r="WWB66" s="360"/>
      <c r="WWC66" s="359"/>
      <c r="WWD66" s="359"/>
      <c r="WWE66" s="359"/>
      <c r="WWF66" s="359"/>
      <c r="WWG66" s="359"/>
      <c r="WWH66" s="359"/>
      <c r="WWI66" s="359"/>
      <c r="WWJ66" s="359"/>
      <c r="WWK66" s="360"/>
      <c r="WWL66" s="359"/>
      <c r="WWM66" s="359"/>
      <c r="WWN66" s="359"/>
      <c r="WWO66" s="359"/>
      <c r="WWP66" s="359"/>
      <c r="WWQ66" s="359"/>
      <c r="WWR66" s="359"/>
      <c r="WWS66" s="359"/>
      <c r="WWT66" s="360"/>
      <c r="WWU66" s="359"/>
      <c r="WWV66" s="359"/>
      <c r="WWW66" s="359"/>
      <c r="WWX66" s="359"/>
      <c r="WWY66" s="359"/>
      <c r="WWZ66" s="359"/>
      <c r="WXA66" s="359"/>
      <c r="WXB66" s="359"/>
      <c r="WXC66" s="360"/>
      <c r="WXD66" s="359"/>
      <c r="WXE66" s="359"/>
      <c r="WXF66" s="359"/>
      <c r="WXG66" s="359"/>
      <c r="WXH66" s="359"/>
      <c r="WXI66" s="359"/>
      <c r="WXJ66" s="359"/>
      <c r="WXK66" s="359"/>
      <c r="WXL66" s="360"/>
      <c r="WXM66" s="359"/>
      <c r="WXN66" s="359"/>
      <c r="WXO66" s="359"/>
      <c r="WXP66" s="359"/>
      <c r="WXQ66" s="359"/>
      <c r="WXR66" s="359"/>
      <c r="WXS66" s="359"/>
      <c r="WXT66" s="359"/>
      <c r="WXU66" s="360"/>
      <c r="WXV66" s="359"/>
      <c r="WXW66" s="359"/>
      <c r="WXX66" s="359"/>
      <c r="WXY66" s="359"/>
      <c r="WXZ66" s="359"/>
      <c r="WYA66" s="359"/>
      <c r="WYB66" s="359"/>
      <c r="WYC66" s="359"/>
      <c r="WYD66" s="360"/>
      <c r="WYE66" s="359"/>
      <c r="WYF66" s="359"/>
      <c r="WYG66" s="359"/>
      <c r="WYH66" s="359"/>
      <c r="WYI66" s="359"/>
      <c r="WYJ66" s="359"/>
      <c r="WYK66" s="359"/>
      <c r="WYL66" s="359"/>
      <c r="WYM66" s="360"/>
      <c r="WYN66" s="359"/>
      <c r="WYO66" s="359"/>
      <c r="WYP66" s="359"/>
      <c r="WYQ66" s="359"/>
      <c r="WYR66" s="359"/>
      <c r="WYS66" s="359"/>
      <c r="WYT66" s="359"/>
      <c r="WYU66" s="359"/>
      <c r="WYV66" s="360"/>
      <c r="WYW66" s="359"/>
      <c r="WYX66" s="359"/>
      <c r="WYY66" s="359"/>
      <c r="WYZ66" s="359"/>
      <c r="WZA66" s="359"/>
      <c r="WZB66" s="359"/>
      <c r="WZC66" s="359"/>
      <c r="WZD66" s="359"/>
      <c r="WZE66" s="360"/>
      <c r="WZF66" s="359"/>
      <c r="WZG66" s="359"/>
      <c r="WZH66" s="359"/>
      <c r="WZI66" s="359"/>
      <c r="WZJ66" s="359"/>
      <c r="WZK66" s="359"/>
      <c r="WZL66" s="359"/>
      <c r="WZM66" s="359"/>
      <c r="WZN66" s="360"/>
      <c r="WZO66" s="359"/>
      <c r="WZP66" s="359"/>
      <c r="WZQ66" s="359"/>
      <c r="WZR66" s="359"/>
      <c r="WZS66" s="359"/>
      <c r="WZT66" s="359"/>
      <c r="WZU66" s="359"/>
      <c r="WZV66" s="359"/>
      <c r="WZW66" s="360"/>
      <c r="WZX66" s="359"/>
      <c r="WZY66" s="359"/>
      <c r="WZZ66" s="359"/>
      <c r="XAA66" s="359"/>
      <c r="XAB66" s="359"/>
      <c r="XAC66" s="359"/>
      <c r="XAD66" s="359"/>
      <c r="XAE66" s="359"/>
      <c r="XAF66" s="360"/>
      <c r="XAG66" s="359"/>
      <c r="XAH66" s="359"/>
      <c r="XAI66" s="359"/>
      <c r="XAJ66" s="359"/>
      <c r="XAK66" s="359"/>
      <c r="XAL66" s="359"/>
      <c r="XAM66" s="359"/>
      <c r="XAN66" s="359"/>
      <c r="XAO66" s="360"/>
      <c r="XAP66" s="359"/>
      <c r="XAQ66" s="359"/>
      <c r="XAR66" s="359"/>
      <c r="XAS66" s="359"/>
      <c r="XAT66" s="359"/>
      <c r="XAU66" s="359"/>
      <c r="XAV66" s="359"/>
      <c r="XAW66" s="359"/>
      <c r="XAX66" s="360"/>
      <c r="XAY66" s="359"/>
      <c r="XAZ66" s="359"/>
      <c r="XBA66" s="359"/>
      <c r="XBB66" s="359"/>
      <c r="XBC66" s="359"/>
      <c r="XBD66" s="359"/>
      <c r="XBE66" s="359"/>
      <c r="XBF66" s="359"/>
      <c r="XBG66" s="360"/>
      <c r="XBH66" s="359"/>
      <c r="XBI66" s="359"/>
      <c r="XBJ66" s="359"/>
      <c r="XBK66" s="359"/>
      <c r="XBL66" s="359"/>
      <c r="XBM66" s="359"/>
      <c r="XBN66" s="359"/>
      <c r="XBO66" s="359"/>
      <c r="XBP66" s="360"/>
      <c r="XBQ66" s="359"/>
      <c r="XBR66" s="359"/>
      <c r="XBS66" s="359"/>
      <c r="XBT66" s="359"/>
      <c r="XBU66" s="359"/>
      <c r="XBV66" s="359"/>
      <c r="XBW66" s="359"/>
      <c r="XBX66" s="359"/>
      <c r="XBY66" s="360"/>
      <c r="XBZ66" s="359"/>
      <c r="XCA66" s="359"/>
      <c r="XCB66" s="359"/>
      <c r="XCC66" s="359"/>
      <c r="XCD66" s="359"/>
      <c r="XCE66" s="359"/>
      <c r="XCF66" s="359"/>
      <c r="XCG66" s="359"/>
      <c r="XCH66" s="360"/>
      <c r="XCI66" s="359"/>
      <c r="XCJ66" s="359"/>
      <c r="XCK66" s="359"/>
      <c r="XCL66" s="359"/>
      <c r="XCM66" s="359"/>
      <c r="XCN66" s="359"/>
      <c r="XCO66" s="359"/>
      <c r="XCP66" s="359"/>
      <c r="XCQ66" s="360"/>
      <c r="XCR66" s="359"/>
      <c r="XCS66" s="359"/>
      <c r="XCT66" s="359"/>
      <c r="XCU66" s="359"/>
      <c r="XCV66" s="359"/>
      <c r="XCW66" s="359"/>
      <c r="XCX66" s="359"/>
      <c r="XCY66" s="359"/>
      <c r="XCZ66" s="360"/>
      <c r="XDA66" s="359"/>
      <c r="XDB66" s="359"/>
      <c r="XDC66" s="359"/>
      <c r="XDD66" s="359"/>
      <c r="XDE66" s="359"/>
      <c r="XDF66" s="359"/>
      <c r="XDG66" s="359"/>
      <c r="XDH66" s="359"/>
      <c r="XDI66" s="360"/>
      <c r="XDJ66" s="359"/>
      <c r="XDK66" s="359"/>
      <c r="XDL66" s="359"/>
      <c r="XDM66" s="359"/>
      <c r="XDN66" s="359"/>
      <c r="XDO66" s="359"/>
      <c r="XDP66" s="359"/>
      <c r="XDQ66" s="359"/>
      <c r="XDR66" s="360"/>
      <c r="XDS66" s="359"/>
      <c r="XDT66" s="359"/>
      <c r="XDU66" s="359"/>
      <c r="XDV66" s="359"/>
      <c r="XDW66" s="359"/>
      <c r="XDX66" s="359"/>
      <c r="XDY66" s="359"/>
      <c r="XDZ66" s="359"/>
      <c r="XEA66" s="360"/>
      <c r="XEB66" s="359"/>
      <c r="XEC66" s="359"/>
      <c r="XED66" s="359"/>
      <c r="XEE66" s="359"/>
      <c r="XEF66" s="359"/>
      <c r="XEG66" s="359"/>
      <c r="XEH66" s="359"/>
      <c r="XEI66" s="359"/>
      <c r="XEJ66" s="360"/>
      <c r="XEK66" s="359"/>
      <c r="XEL66" s="359"/>
      <c r="XEM66" s="359"/>
      <c r="XEN66" s="359"/>
      <c r="XEO66" s="359"/>
      <c r="XEP66" s="359"/>
      <c r="XEQ66" s="359"/>
      <c r="XER66" s="359"/>
      <c r="XES66" s="360"/>
      <c r="XET66" s="359"/>
      <c r="XEU66" s="359"/>
      <c r="XEV66" s="359"/>
      <c r="XEW66" s="359"/>
      <c r="XEX66" s="359"/>
      <c r="XEY66" s="359"/>
      <c r="XEZ66" s="359"/>
      <c r="XFA66" s="359"/>
      <c r="XFB66" s="360"/>
      <c r="XFC66" s="359"/>
      <c r="XFD66" s="359"/>
    </row>
    <row r="67" spans="1:16384" s="74" customFormat="1" ht="46.9" customHeight="1" x14ac:dyDescent="0.25">
      <c r="A67" s="458" t="s">
        <v>473</v>
      </c>
      <c r="B67" s="443" t="s">
        <v>398</v>
      </c>
      <c r="C67" s="443" t="s">
        <v>398</v>
      </c>
      <c r="D67" s="443" t="s">
        <v>398</v>
      </c>
      <c r="E67" s="443" t="s">
        <v>333</v>
      </c>
      <c r="F67" s="443" t="s">
        <v>452</v>
      </c>
      <c r="G67" s="466">
        <v>5</v>
      </c>
      <c r="H67" s="467">
        <v>2</v>
      </c>
      <c r="I67" s="468">
        <f>G67*H67</f>
        <v>10</v>
      </c>
    </row>
    <row r="68" spans="1:16384" s="74" customFormat="1" ht="63" customHeight="1" x14ac:dyDescent="0.25">
      <c r="A68" s="458" t="s">
        <v>474</v>
      </c>
      <c r="B68" s="443" t="s">
        <v>398</v>
      </c>
      <c r="C68" s="443" t="s">
        <v>398</v>
      </c>
      <c r="D68" s="443" t="s">
        <v>398</v>
      </c>
      <c r="E68" s="443" t="s">
        <v>333</v>
      </c>
      <c r="F68" s="443" t="s">
        <v>453</v>
      </c>
      <c r="G68" s="466">
        <v>5</v>
      </c>
      <c r="H68" s="467">
        <v>2</v>
      </c>
      <c r="I68" s="468">
        <f t="shared" ref="I68" si="7">G68*H68</f>
        <v>10</v>
      </c>
    </row>
    <row r="69" spans="1:16384" s="74" customFormat="1" ht="24" customHeight="1" x14ac:dyDescent="0.25">
      <c r="A69" s="781" t="s">
        <v>202</v>
      </c>
      <c r="B69" s="782"/>
      <c r="C69" s="782"/>
      <c r="D69" s="782"/>
      <c r="E69" s="782"/>
      <c r="F69" s="782"/>
      <c r="G69" s="782"/>
      <c r="H69" s="783"/>
      <c r="I69" s="61">
        <f>SUM(I67,I68)</f>
        <v>20</v>
      </c>
    </row>
    <row r="70" spans="1:16384" ht="24" customHeight="1" x14ac:dyDescent="0.25">
      <c r="A70" s="778" t="s">
        <v>545</v>
      </c>
      <c r="B70" s="778"/>
      <c r="C70" s="778"/>
      <c r="D70" s="778"/>
      <c r="E70" s="778"/>
      <c r="F70" s="778"/>
      <c r="G70" s="778"/>
      <c r="H70" s="778"/>
      <c r="I70" s="61">
        <f>I69*20/100</f>
        <v>4</v>
      </c>
    </row>
    <row r="71" spans="1:16384" ht="26.1" customHeight="1" x14ac:dyDescent="0.25">
      <c r="A71" s="71"/>
      <c r="B71" s="379"/>
      <c r="C71" s="379"/>
      <c r="D71" s="379"/>
      <c r="E71" s="379"/>
      <c r="F71" s="379" t="s">
        <v>93</v>
      </c>
      <c r="G71" s="379"/>
      <c r="H71" s="68"/>
      <c r="I71" s="68"/>
    </row>
    <row r="72" spans="1:16384" ht="26.1" customHeight="1" x14ac:dyDescent="0.25">
      <c r="A72" s="356" t="s">
        <v>546</v>
      </c>
      <c r="B72" s="356"/>
      <c r="C72" s="356"/>
      <c r="D72" s="356"/>
      <c r="E72" s="356"/>
      <c r="F72" s="357" t="s">
        <v>212</v>
      </c>
      <c r="G72" s="784">
        <f>I80+I90+I99+I107</f>
        <v>200</v>
      </c>
      <c r="H72" s="784"/>
      <c r="I72" s="356" t="s">
        <v>85</v>
      </c>
    </row>
    <row r="73" spans="1:16384" ht="26.1" customHeight="1" x14ac:dyDescent="0.25">
      <c r="A73" s="372" t="s">
        <v>475</v>
      </c>
      <c r="B73" s="372"/>
      <c r="C73" s="372"/>
      <c r="D73" s="372"/>
      <c r="E73" s="372"/>
      <c r="F73" s="373"/>
      <c r="G73" s="374"/>
      <c r="H73" s="374"/>
      <c r="I73" s="372"/>
    </row>
    <row r="74" spans="1:16384" ht="26.1" customHeight="1" x14ac:dyDescent="0.25">
      <c r="A74" s="365" t="s">
        <v>476</v>
      </c>
      <c r="B74" s="490">
        <v>0.4</v>
      </c>
      <c r="C74" s="366"/>
      <c r="D74" s="366"/>
      <c r="E74" s="366"/>
      <c r="F74" s="366"/>
      <c r="G74" s="367"/>
      <c r="H74" s="367"/>
      <c r="I74" s="368"/>
    </row>
    <row r="75" spans="1:16384" s="75" customFormat="1" ht="43.9" customHeight="1" x14ac:dyDescent="0.25">
      <c r="A75" s="94" t="s">
        <v>477</v>
      </c>
      <c r="B75" s="104" t="s">
        <v>213</v>
      </c>
      <c r="C75" s="104" t="s">
        <v>214</v>
      </c>
      <c r="D75" s="104" t="s">
        <v>215</v>
      </c>
      <c r="E75" s="104" t="s">
        <v>216</v>
      </c>
      <c r="F75" s="104" t="s">
        <v>217</v>
      </c>
      <c r="G75" s="478">
        <v>5</v>
      </c>
      <c r="H75" s="481">
        <f>100*B$74/5</f>
        <v>8</v>
      </c>
      <c r="I75" s="479">
        <f>G75*H75</f>
        <v>40</v>
      </c>
    </row>
    <row r="76" spans="1:16384" ht="24" customHeight="1" x14ac:dyDescent="0.25">
      <c r="A76" s="94" t="s">
        <v>478</v>
      </c>
      <c r="B76" s="93" t="s">
        <v>165</v>
      </c>
      <c r="C76" s="93" t="s">
        <v>165</v>
      </c>
      <c r="D76" s="93" t="s">
        <v>218</v>
      </c>
      <c r="E76" s="93" t="s">
        <v>219</v>
      </c>
      <c r="F76" s="93" t="s">
        <v>220</v>
      </c>
      <c r="G76" s="478">
        <v>5</v>
      </c>
      <c r="H76" s="481">
        <f>50*B$74/5</f>
        <v>4</v>
      </c>
      <c r="I76" s="479">
        <f>G76*H76</f>
        <v>20</v>
      </c>
      <c r="J76" s="38"/>
      <c r="K76" s="39"/>
      <c r="L76" s="40"/>
      <c r="M76" s="40"/>
      <c r="N76" s="40"/>
      <c r="O76" s="40"/>
      <c r="P76" s="40"/>
      <c r="Q76" s="40"/>
      <c r="R76" s="41"/>
      <c r="S76" s="38"/>
      <c r="T76" s="39"/>
      <c r="U76" s="40"/>
      <c r="V76" s="40"/>
      <c r="W76" s="40"/>
      <c r="X76" s="40"/>
      <c r="Y76" s="40"/>
      <c r="Z76" s="40"/>
      <c r="AA76" s="41"/>
      <c r="AB76" s="38"/>
      <c r="AC76" s="39"/>
      <c r="AD76" s="40"/>
      <c r="AE76" s="40"/>
      <c r="AF76" s="40"/>
      <c r="AG76" s="40"/>
      <c r="AH76" s="40"/>
      <c r="AI76" s="40"/>
      <c r="AJ76" s="41"/>
      <c r="AK76" s="38"/>
      <c r="AL76" s="39"/>
      <c r="AM76" s="40"/>
      <c r="AN76" s="40"/>
      <c r="AO76" s="40"/>
      <c r="AP76" s="40"/>
      <c r="AQ76" s="40"/>
      <c r="AR76" s="40"/>
      <c r="AS76" s="41"/>
      <c r="AT76" s="38"/>
      <c r="AU76" s="39"/>
      <c r="AV76" s="40"/>
      <c r="AW76" s="40"/>
      <c r="AX76" s="40"/>
      <c r="AY76" s="40"/>
      <c r="AZ76" s="40"/>
      <c r="BA76" s="40"/>
      <c r="BB76" s="41"/>
      <c r="BC76" s="38"/>
      <c r="BD76" s="39"/>
      <c r="BE76" s="40"/>
      <c r="BF76" s="40"/>
      <c r="BG76" s="40"/>
      <c r="BH76" s="40"/>
      <c r="BI76" s="40"/>
      <c r="BJ76" s="40"/>
      <c r="BK76" s="41"/>
      <c r="BL76" s="38"/>
      <c r="BM76" s="39"/>
      <c r="BN76" s="40"/>
      <c r="BO76" s="40"/>
      <c r="BP76" s="40"/>
      <c r="BQ76" s="40"/>
      <c r="BR76" s="40"/>
      <c r="BS76" s="40"/>
      <c r="BT76" s="41"/>
      <c r="BU76" s="38"/>
      <c r="BV76" s="39"/>
      <c r="BW76" s="40"/>
      <c r="BX76" s="40"/>
      <c r="BY76" s="40"/>
      <c r="BZ76" s="40"/>
      <c r="CA76" s="40"/>
      <c r="CB76" s="40"/>
      <c r="CC76" s="41"/>
      <c r="CD76" s="38"/>
      <c r="CE76" s="39"/>
      <c r="CF76" s="40"/>
      <c r="CG76" s="40"/>
      <c r="CH76" s="40"/>
      <c r="CI76" s="40"/>
      <c r="CJ76" s="40"/>
      <c r="CK76" s="40"/>
      <c r="CL76" s="41"/>
      <c r="CM76" s="38"/>
      <c r="CN76" s="39"/>
      <c r="CO76" s="40"/>
      <c r="CP76" s="40"/>
      <c r="CQ76" s="40"/>
      <c r="CR76" s="40"/>
      <c r="CS76" s="40"/>
      <c r="CT76" s="40"/>
      <c r="CU76" s="41"/>
      <c r="CV76" s="38"/>
      <c r="CW76" s="39"/>
      <c r="CX76" s="40"/>
      <c r="CY76" s="40"/>
      <c r="CZ76" s="40"/>
      <c r="DA76" s="40"/>
      <c r="DB76" s="40"/>
      <c r="DC76" s="40"/>
      <c r="DD76" s="41"/>
      <c r="DE76" s="38"/>
      <c r="DF76" s="39"/>
      <c r="DG76" s="40"/>
      <c r="DH76" s="40"/>
      <c r="DI76" s="40"/>
      <c r="DJ76" s="40"/>
      <c r="DK76" s="40"/>
      <c r="DL76" s="40"/>
      <c r="DM76" s="41"/>
      <c r="DN76" s="38"/>
      <c r="DO76" s="39"/>
      <c r="DP76" s="40"/>
      <c r="DQ76" s="40"/>
      <c r="DR76" s="40"/>
      <c r="DS76" s="40"/>
      <c r="DT76" s="40"/>
      <c r="DU76" s="40"/>
      <c r="DV76" s="41"/>
      <c r="DW76" s="38"/>
      <c r="DX76" s="39"/>
      <c r="DY76" s="40"/>
      <c r="DZ76" s="40"/>
      <c r="EA76" s="40"/>
      <c r="EB76" s="40"/>
      <c r="EC76" s="40"/>
      <c r="ED76" s="40"/>
      <c r="EE76" s="41"/>
      <c r="EF76" s="38"/>
      <c r="EG76" s="39"/>
      <c r="EH76" s="40"/>
      <c r="EI76" s="40"/>
      <c r="EJ76" s="40"/>
      <c r="EK76" s="40"/>
      <c r="EL76" s="40"/>
      <c r="EM76" s="40"/>
      <c r="EN76" s="41"/>
      <c r="EO76" s="38"/>
      <c r="EP76" s="39"/>
      <c r="EQ76" s="40"/>
      <c r="ER76" s="40"/>
      <c r="ES76" s="40"/>
      <c r="ET76" s="40"/>
      <c r="EU76" s="40"/>
      <c r="EV76" s="40"/>
      <c r="EW76" s="41"/>
      <c r="EX76" s="38"/>
      <c r="EY76" s="39"/>
      <c r="EZ76" s="40"/>
      <c r="FA76" s="40"/>
      <c r="FB76" s="40"/>
      <c r="FC76" s="40"/>
      <c r="FD76" s="40"/>
      <c r="FE76" s="40"/>
      <c r="FF76" s="41"/>
      <c r="FG76" s="38"/>
      <c r="FH76" s="39"/>
      <c r="FI76" s="40"/>
      <c r="FJ76" s="40"/>
      <c r="FK76" s="40"/>
      <c r="FL76" s="40"/>
      <c r="FM76" s="40"/>
      <c r="FN76" s="40"/>
      <c r="FO76" s="41"/>
      <c r="FP76" s="38"/>
      <c r="FQ76" s="39"/>
      <c r="FR76" s="40"/>
      <c r="FS76" s="40"/>
      <c r="FT76" s="40"/>
      <c r="FU76" s="40"/>
      <c r="FV76" s="40"/>
      <c r="FW76" s="40"/>
      <c r="FX76" s="41"/>
      <c r="FY76" s="38"/>
      <c r="FZ76" s="39"/>
      <c r="GA76" s="40"/>
      <c r="GB76" s="40"/>
      <c r="GC76" s="40"/>
      <c r="GD76" s="40"/>
      <c r="GE76" s="40"/>
      <c r="GF76" s="40"/>
      <c r="GG76" s="41"/>
      <c r="GH76" s="38"/>
      <c r="GI76" s="39"/>
      <c r="GJ76" s="40"/>
      <c r="GK76" s="40"/>
      <c r="GL76" s="40"/>
      <c r="GM76" s="40"/>
      <c r="GN76" s="40"/>
      <c r="GO76" s="40"/>
      <c r="GP76" s="41"/>
      <c r="GQ76" s="38"/>
      <c r="GR76" s="39"/>
      <c r="GS76" s="40"/>
      <c r="GT76" s="40"/>
      <c r="GU76" s="40"/>
      <c r="GV76" s="40"/>
      <c r="GW76" s="40"/>
      <c r="GX76" s="40"/>
      <c r="GY76" s="41"/>
      <c r="GZ76" s="38"/>
      <c r="HA76" s="39"/>
      <c r="HB76" s="40"/>
      <c r="HC76" s="40"/>
      <c r="HD76" s="40"/>
      <c r="HE76" s="40"/>
      <c r="HF76" s="40"/>
      <c r="HG76" s="40"/>
      <c r="HH76" s="41"/>
      <c r="HI76" s="38"/>
      <c r="HJ76" s="39"/>
      <c r="HK76" s="40"/>
      <c r="HL76" s="40"/>
      <c r="HM76" s="40"/>
      <c r="HN76" s="40"/>
      <c r="HO76" s="40"/>
      <c r="HP76" s="40"/>
      <c r="HQ76" s="41"/>
      <c r="HR76" s="38"/>
      <c r="HS76" s="39"/>
      <c r="HT76" s="40"/>
      <c r="HU76" s="40"/>
      <c r="HV76" s="40"/>
      <c r="HW76" s="40"/>
      <c r="HX76" s="40"/>
      <c r="HY76" s="40"/>
      <c r="HZ76" s="41"/>
      <c r="IA76" s="38"/>
      <c r="IB76" s="39"/>
      <c r="IC76" s="40"/>
      <c r="ID76" s="40"/>
      <c r="IE76" s="40"/>
      <c r="IF76" s="40"/>
      <c r="IG76" s="40"/>
      <c r="IH76" s="40"/>
      <c r="II76" s="41"/>
      <c r="IJ76" s="38"/>
      <c r="IK76" s="39"/>
      <c r="IL76" s="40"/>
      <c r="IM76" s="40"/>
      <c r="IN76" s="40"/>
      <c r="IO76" s="40"/>
      <c r="IP76" s="40"/>
      <c r="IQ76" s="40"/>
      <c r="IR76" s="41"/>
      <c r="IS76" s="38"/>
      <c r="IT76" s="39"/>
      <c r="IU76" s="40"/>
      <c r="IV76" s="40"/>
      <c r="IW76" s="40"/>
      <c r="IX76" s="40"/>
      <c r="IY76" s="40"/>
      <c r="IZ76" s="40"/>
      <c r="JA76" s="41"/>
      <c r="JB76" s="38"/>
      <c r="JC76" s="39"/>
      <c r="JD76" s="40"/>
      <c r="JE76" s="40"/>
      <c r="JF76" s="40"/>
      <c r="JG76" s="40"/>
      <c r="JH76" s="40"/>
      <c r="JI76" s="40"/>
      <c r="JJ76" s="41"/>
      <c r="JK76" s="38"/>
      <c r="JL76" s="39"/>
      <c r="JM76" s="40"/>
      <c r="JN76" s="40"/>
      <c r="JO76" s="40"/>
      <c r="JP76" s="40"/>
      <c r="JQ76" s="40"/>
      <c r="JR76" s="40"/>
      <c r="JS76" s="41"/>
      <c r="JT76" s="38"/>
      <c r="JU76" s="39"/>
      <c r="JV76" s="40"/>
      <c r="JW76" s="40"/>
      <c r="JX76" s="40"/>
      <c r="JY76" s="40"/>
      <c r="JZ76" s="40"/>
      <c r="KA76" s="40"/>
      <c r="KB76" s="41"/>
      <c r="KC76" s="38"/>
      <c r="KD76" s="39"/>
      <c r="KE76" s="40"/>
      <c r="KF76" s="40"/>
      <c r="KG76" s="40"/>
      <c r="KH76" s="40"/>
      <c r="KI76" s="40"/>
      <c r="KJ76" s="40"/>
      <c r="KK76" s="41"/>
      <c r="KL76" s="38"/>
      <c r="KM76" s="39"/>
      <c r="KN76" s="40"/>
      <c r="KO76" s="40"/>
      <c r="KP76" s="40"/>
      <c r="KQ76" s="40"/>
      <c r="KR76" s="40"/>
      <c r="KS76" s="40"/>
      <c r="KT76" s="41"/>
      <c r="KU76" s="38"/>
      <c r="KV76" s="39"/>
      <c r="KW76" s="40"/>
      <c r="KX76" s="40"/>
      <c r="KY76" s="40"/>
      <c r="KZ76" s="40"/>
      <c r="LA76" s="40"/>
      <c r="LB76" s="40"/>
      <c r="LC76" s="41"/>
      <c r="LD76" s="38"/>
      <c r="LE76" s="39"/>
      <c r="LF76" s="40"/>
      <c r="LG76" s="40"/>
      <c r="LH76" s="40"/>
      <c r="LI76" s="40"/>
      <c r="LJ76" s="40"/>
      <c r="LK76" s="40"/>
      <c r="LL76" s="41"/>
      <c r="LM76" s="38"/>
      <c r="LN76" s="39"/>
      <c r="LO76" s="40"/>
      <c r="LP76" s="40"/>
      <c r="LQ76" s="40"/>
      <c r="LR76" s="40"/>
      <c r="LS76" s="40"/>
      <c r="LT76" s="40"/>
      <c r="LU76" s="41"/>
      <c r="LV76" s="38"/>
      <c r="LW76" s="39"/>
      <c r="LX76" s="40"/>
      <c r="LY76" s="40"/>
      <c r="LZ76" s="40"/>
      <c r="MA76" s="40"/>
      <c r="MB76" s="40"/>
      <c r="MC76" s="40"/>
      <c r="MD76" s="41"/>
      <c r="ME76" s="38"/>
      <c r="MF76" s="39"/>
      <c r="MG76" s="40"/>
      <c r="MH76" s="40"/>
      <c r="MI76" s="40"/>
      <c r="MJ76" s="40"/>
      <c r="MK76" s="40"/>
      <c r="ML76" s="40"/>
      <c r="MM76" s="41"/>
      <c r="MN76" s="38"/>
      <c r="MO76" s="39"/>
      <c r="MP76" s="40"/>
      <c r="MQ76" s="40"/>
      <c r="MR76" s="40"/>
      <c r="MS76" s="40"/>
      <c r="MT76" s="40"/>
      <c r="MU76" s="40"/>
      <c r="MV76" s="41"/>
      <c r="MW76" s="38"/>
      <c r="MX76" s="39"/>
      <c r="MY76" s="40"/>
      <c r="MZ76" s="40"/>
      <c r="NA76" s="40"/>
      <c r="NB76" s="40"/>
      <c r="NC76" s="40"/>
      <c r="ND76" s="40"/>
      <c r="NE76" s="41"/>
      <c r="NF76" s="38"/>
      <c r="NG76" s="39"/>
      <c r="NH76" s="40"/>
      <c r="NI76" s="40"/>
      <c r="NJ76" s="40"/>
      <c r="NK76" s="40"/>
      <c r="NL76" s="40"/>
      <c r="NM76" s="40"/>
      <c r="NN76" s="41"/>
      <c r="NO76" s="38"/>
      <c r="NP76" s="39"/>
      <c r="NQ76" s="40"/>
      <c r="NR76" s="40"/>
      <c r="NS76" s="40"/>
      <c r="NT76" s="40"/>
      <c r="NU76" s="40"/>
      <c r="NV76" s="40"/>
      <c r="NW76" s="41"/>
      <c r="NX76" s="38"/>
      <c r="NY76" s="39"/>
      <c r="NZ76" s="40"/>
      <c r="OA76" s="40"/>
      <c r="OB76" s="40"/>
      <c r="OC76" s="40"/>
      <c r="OD76" s="40"/>
      <c r="OE76" s="40"/>
      <c r="OF76" s="41"/>
      <c r="OG76" s="38"/>
      <c r="OH76" s="39"/>
      <c r="OI76" s="40"/>
      <c r="OJ76" s="40"/>
      <c r="OK76" s="40"/>
      <c r="OL76" s="40"/>
      <c r="OM76" s="40"/>
      <c r="ON76" s="40"/>
      <c r="OO76" s="41"/>
      <c r="OP76" s="38"/>
      <c r="OQ76" s="39"/>
      <c r="OR76" s="40"/>
      <c r="OS76" s="40"/>
      <c r="OT76" s="40"/>
      <c r="OU76" s="40"/>
      <c r="OV76" s="40"/>
      <c r="OW76" s="40"/>
      <c r="OX76" s="41"/>
      <c r="OY76" s="38"/>
      <c r="OZ76" s="39"/>
      <c r="PA76" s="40"/>
      <c r="PB76" s="40"/>
      <c r="PC76" s="40"/>
      <c r="PD76" s="40"/>
      <c r="PE76" s="40"/>
      <c r="PF76" s="40"/>
      <c r="PG76" s="41"/>
      <c r="PH76" s="38"/>
      <c r="PI76" s="39"/>
      <c r="PJ76" s="40"/>
      <c r="PK76" s="40"/>
      <c r="PL76" s="40"/>
      <c r="PM76" s="40"/>
      <c r="PN76" s="40"/>
      <c r="PO76" s="40"/>
      <c r="PP76" s="41"/>
      <c r="PQ76" s="38"/>
      <c r="PR76" s="39"/>
      <c r="PS76" s="40"/>
      <c r="PT76" s="40"/>
      <c r="PU76" s="40"/>
      <c r="PV76" s="40"/>
      <c r="PW76" s="40"/>
      <c r="PX76" s="40"/>
      <c r="PY76" s="41"/>
      <c r="PZ76" s="38"/>
      <c r="QA76" s="39"/>
      <c r="QB76" s="40"/>
      <c r="QC76" s="40"/>
      <c r="QD76" s="40"/>
      <c r="QE76" s="40"/>
      <c r="QF76" s="40"/>
      <c r="QG76" s="40"/>
      <c r="QH76" s="41"/>
      <c r="QI76" s="38"/>
      <c r="QJ76" s="39"/>
      <c r="QK76" s="40"/>
      <c r="QL76" s="40"/>
      <c r="QM76" s="40"/>
      <c r="QN76" s="40"/>
      <c r="QO76" s="40"/>
      <c r="QP76" s="40"/>
      <c r="QQ76" s="41"/>
      <c r="QR76" s="38"/>
      <c r="QS76" s="39"/>
      <c r="QT76" s="40"/>
      <c r="QU76" s="40"/>
      <c r="QV76" s="40"/>
      <c r="QW76" s="40"/>
      <c r="QX76" s="40"/>
      <c r="QY76" s="40"/>
      <c r="QZ76" s="41"/>
      <c r="RA76" s="38"/>
      <c r="RB76" s="39"/>
      <c r="RC76" s="40"/>
      <c r="RD76" s="40"/>
      <c r="RE76" s="40"/>
      <c r="RF76" s="40"/>
      <c r="RG76" s="40"/>
      <c r="RH76" s="40"/>
      <c r="RI76" s="41"/>
      <c r="RJ76" s="38"/>
      <c r="RK76" s="39"/>
      <c r="RL76" s="40"/>
      <c r="RM76" s="40"/>
      <c r="RN76" s="40"/>
      <c r="RO76" s="40"/>
      <c r="RP76" s="40"/>
      <c r="RQ76" s="40"/>
      <c r="RR76" s="41"/>
      <c r="RS76" s="38"/>
      <c r="RT76" s="39"/>
      <c r="RU76" s="40"/>
      <c r="RV76" s="40"/>
      <c r="RW76" s="40"/>
      <c r="RX76" s="40"/>
      <c r="RY76" s="40"/>
      <c r="RZ76" s="40"/>
      <c r="SA76" s="41"/>
      <c r="SB76" s="38"/>
      <c r="SC76" s="39"/>
      <c r="SD76" s="40"/>
      <c r="SE76" s="40"/>
      <c r="SF76" s="40"/>
      <c r="SG76" s="40"/>
      <c r="SH76" s="40"/>
      <c r="SI76" s="40"/>
      <c r="SJ76" s="41"/>
      <c r="SK76" s="38"/>
      <c r="SL76" s="39"/>
      <c r="SM76" s="40"/>
      <c r="SN76" s="40"/>
      <c r="SO76" s="40"/>
      <c r="SP76" s="40"/>
      <c r="SQ76" s="40"/>
      <c r="SR76" s="40"/>
      <c r="SS76" s="41"/>
      <c r="ST76" s="38"/>
      <c r="SU76" s="39"/>
      <c r="SV76" s="40"/>
      <c r="SW76" s="40"/>
      <c r="SX76" s="40"/>
      <c r="SY76" s="40"/>
      <c r="SZ76" s="40"/>
      <c r="TA76" s="40"/>
      <c r="TB76" s="41"/>
      <c r="TC76" s="38"/>
      <c r="TD76" s="39"/>
      <c r="TE76" s="40"/>
      <c r="TF76" s="40"/>
      <c r="TG76" s="40"/>
      <c r="TH76" s="40"/>
      <c r="TI76" s="40"/>
      <c r="TJ76" s="40"/>
      <c r="TK76" s="41"/>
      <c r="TL76" s="38"/>
      <c r="TM76" s="39"/>
      <c r="TN76" s="40"/>
      <c r="TO76" s="40"/>
      <c r="TP76" s="40"/>
      <c r="TQ76" s="40"/>
      <c r="TR76" s="40"/>
      <c r="TS76" s="40"/>
      <c r="TT76" s="41"/>
      <c r="TU76" s="38"/>
      <c r="TV76" s="39"/>
      <c r="TW76" s="40"/>
      <c r="TX76" s="40"/>
      <c r="TY76" s="40"/>
      <c r="TZ76" s="40"/>
      <c r="UA76" s="40"/>
      <c r="UB76" s="40"/>
      <c r="UC76" s="41"/>
      <c r="UD76" s="38"/>
      <c r="UE76" s="39"/>
      <c r="UF76" s="40"/>
      <c r="UG76" s="40"/>
      <c r="UH76" s="40"/>
      <c r="UI76" s="40"/>
      <c r="UJ76" s="40"/>
      <c r="UK76" s="40"/>
      <c r="UL76" s="41"/>
      <c r="UM76" s="38"/>
      <c r="UN76" s="39"/>
      <c r="UO76" s="40"/>
      <c r="UP76" s="40"/>
      <c r="UQ76" s="40"/>
      <c r="UR76" s="40"/>
      <c r="US76" s="40"/>
      <c r="UT76" s="40"/>
      <c r="UU76" s="41"/>
      <c r="UV76" s="38"/>
      <c r="UW76" s="39"/>
      <c r="UX76" s="40"/>
      <c r="UY76" s="40"/>
      <c r="UZ76" s="40"/>
      <c r="VA76" s="40"/>
      <c r="VB76" s="40"/>
      <c r="VC76" s="40"/>
      <c r="VD76" s="41"/>
      <c r="VE76" s="38"/>
      <c r="VF76" s="39"/>
      <c r="VG76" s="40"/>
      <c r="VH76" s="40"/>
      <c r="VI76" s="40"/>
      <c r="VJ76" s="40"/>
      <c r="VK76" s="40"/>
      <c r="VL76" s="40"/>
      <c r="VM76" s="41"/>
      <c r="VN76" s="38"/>
      <c r="VO76" s="39"/>
      <c r="VP76" s="40"/>
      <c r="VQ76" s="40"/>
      <c r="VR76" s="40"/>
      <c r="VS76" s="40"/>
      <c r="VT76" s="40"/>
      <c r="VU76" s="40"/>
      <c r="VV76" s="41"/>
      <c r="VW76" s="38"/>
      <c r="VX76" s="39"/>
      <c r="VY76" s="40"/>
      <c r="VZ76" s="40"/>
      <c r="WA76" s="40"/>
      <c r="WB76" s="40"/>
      <c r="WC76" s="40"/>
      <c r="WD76" s="40"/>
      <c r="WE76" s="41"/>
      <c r="WF76" s="38"/>
      <c r="WG76" s="39"/>
      <c r="WH76" s="40"/>
      <c r="WI76" s="40"/>
      <c r="WJ76" s="40"/>
      <c r="WK76" s="40"/>
      <c r="WL76" s="40"/>
      <c r="WM76" s="40"/>
      <c r="WN76" s="41"/>
      <c r="WO76" s="38"/>
      <c r="WP76" s="39"/>
      <c r="WQ76" s="40"/>
      <c r="WR76" s="40"/>
      <c r="WS76" s="40"/>
      <c r="WT76" s="40"/>
      <c r="WU76" s="40"/>
      <c r="WV76" s="40"/>
      <c r="WW76" s="41"/>
      <c r="WX76" s="38"/>
      <c r="WY76" s="39"/>
      <c r="WZ76" s="40"/>
      <c r="XA76" s="40"/>
      <c r="XB76" s="40"/>
      <c r="XC76" s="40"/>
      <c r="XD76" s="40"/>
      <c r="XE76" s="40"/>
      <c r="XF76" s="41"/>
      <c r="XG76" s="38"/>
      <c r="XH76" s="39"/>
      <c r="XI76" s="40"/>
      <c r="XJ76" s="40"/>
      <c r="XK76" s="40"/>
      <c r="XL76" s="40"/>
      <c r="XM76" s="40"/>
      <c r="XN76" s="40"/>
      <c r="XO76" s="41"/>
      <c r="XP76" s="38"/>
      <c r="XQ76" s="39"/>
      <c r="XR76" s="40"/>
      <c r="XS76" s="40"/>
      <c r="XT76" s="40"/>
      <c r="XU76" s="40"/>
      <c r="XV76" s="40"/>
      <c r="XW76" s="40"/>
      <c r="XX76" s="41"/>
      <c r="XY76" s="38"/>
      <c r="XZ76" s="39"/>
      <c r="YA76" s="40"/>
      <c r="YB76" s="40"/>
      <c r="YC76" s="40"/>
      <c r="YD76" s="40"/>
      <c r="YE76" s="40"/>
      <c r="YF76" s="40"/>
      <c r="YG76" s="41"/>
      <c r="YH76" s="38"/>
      <c r="YI76" s="39"/>
      <c r="YJ76" s="40"/>
      <c r="YK76" s="40"/>
      <c r="YL76" s="40"/>
      <c r="YM76" s="40"/>
      <c r="YN76" s="40"/>
      <c r="YO76" s="40"/>
      <c r="YP76" s="41"/>
      <c r="YQ76" s="38"/>
      <c r="YR76" s="39"/>
      <c r="YS76" s="40"/>
      <c r="YT76" s="40"/>
      <c r="YU76" s="40"/>
      <c r="YV76" s="40"/>
      <c r="YW76" s="40"/>
      <c r="YX76" s="40"/>
      <c r="YY76" s="41"/>
      <c r="YZ76" s="38"/>
      <c r="ZA76" s="39"/>
      <c r="ZB76" s="40"/>
      <c r="ZC76" s="40"/>
      <c r="ZD76" s="40"/>
      <c r="ZE76" s="40"/>
      <c r="ZF76" s="40"/>
      <c r="ZG76" s="40"/>
      <c r="ZH76" s="41"/>
      <c r="ZI76" s="38"/>
      <c r="ZJ76" s="39"/>
      <c r="ZK76" s="40"/>
      <c r="ZL76" s="40"/>
      <c r="ZM76" s="40"/>
      <c r="ZN76" s="40"/>
      <c r="ZO76" s="40"/>
      <c r="ZP76" s="40"/>
      <c r="ZQ76" s="41"/>
      <c r="ZR76" s="38"/>
      <c r="ZS76" s="39"/>
      <c r="ZT76" s="40"/>
      <c r="ZU76" s="40"/>
      <c r="ZV76" s="40"/>
      <c r="ZW76" s="40"/>
      <c r="ZX76" s="40"/>
      <c r="ZY76" s="40"/>
      <c r="ZZ76" s="41"/>
      <c r="AAA76" s="38"/>
      <c r="AAB76" s="39"/>
      <c r="AAC76" s="40"/>
      <c r="AAD76" s="40"/>
      <c r="AAE76" s="40"/>
      <c r="AAF76" s="40"/>
      <c r="AAG76" s="40"/>
      <c r="AAH76" s="40"/>
      <c r="AAI76" s="41"/>
      <c r="AAJ76" s="38"/>
      <c r="AAK76" s="39"/>
      <c r="AAL76" s="40"/>
      <c r="AAM76" s="40"/>
      <c r="AAN76" s="40"/>
      <c r="AAO76" s="40"/>
      <c r="AAP76" s="40"/>
      <c r="AAQ76" s="40"/>
      <c r="AAR76" s="41"/>
      <c r="AAS76" s="38"/>
      <c r="AAT76" s="39"/>
      <c r="AAU76" s="40"/>
      <c r="AAV76" s="40"/>
      <c r="AAW76" s="40"/>
      <c r="AAX76" s="40"/>
      <c r="AAY76" s="40"/>
      <c r="AAZ76" s="40"/>
      <c r="ABA76" s="41"/>
      <c r="ABB76" s="38"/>
      <c r="ABC76" s="39"/>
      <c r="ABD76" s="40"/>
      <c r="ABE76" s="40"/>
      <c r="ABF76" s="40"/>
      <c r="ABG76" s="40"/>
      <c r="ABH76" s="40"/>
      <c r="ABI76" s="40"/>
      <c r="ABJ76" s="41"/>
      <c r="ABK76" s="38"/>
      <c r="ABL76" s="39"/>
      <c r="ABM76" s="40"/>
      <c r="ABN76" s="40"/>
      <c r="ABO76" s="40"/>
      <c r="ABP76" s="40"/>
      <c r="ABQ76" s="40"/>
      <c r="ABR76" s="40"/>
      <c r="ABS76" s="41"/>
      <c r="ABT76" s="38"/>
      <c r="ABU76" s="39"/>
      <c r="ABV76" s="40"/>
      <c r="ABW76" s="40"/>
      <c r="ABX76" s="40"/>
      <c r="ABY76" s="40"/>
      <c r="ABZ76" s="40"/>
      <c r="ACA76" s="40"/>
      <c r="ACB76" s="41"/>
      <c r="ACC76" s="38"/>
      <c r="ACD76" s="39"/>
      <c r="ACE76" s="40"/>
      <c r="ACF76" s="40"/>
      <c r="ACG76" s="40"/>
      <c r="ACH76" s="40"/>
      <c r="ACI76" s="40"/>
      <c r="ACJ76" s="40"/>
      <c r="ACK76" s="41"/>
      <c r="ACL76" s="38"/>
      <c r="ACM76" s="39"/>
      <c r="ACN76" s="40"/>
      <c r="ACO76" s="40"/>
      <c r="ACP76" s="40"/>
      <c r="ACQ76" s="40"/>
      <c r="ACR76" s="40"/>
      <c r="ACS76" s="40"/>
      <c r="ACT76" s="41"/>
      <c r="ACU76" s="38"/>
      <c r="ACV76" s="39"/>
      <c r="ACW76" s="40"/>
      <c r="ACX76" s="40"/>
      <c r="ACY76" s="40"/>
      <c r="ACZ76" s="40"/>
      <c r="ADA76" s="40"/>
      <c r="ADB76" s="40"/>
      <c r="ADC76" s="41"/>
      <c r="ADD76" s="38"/>
      <c r="ADE76" s="39"/>
      <c r="ADF76" s="40"/>
      <c r="ADG76" s="40"/>
      <c r="ADH76" s="40"/>
      <c r="ADI76" s="40"/>
      <c r="ADJ76" s="40"/>
      <c r="ADK76" s="40"/>
      <c r="ADL76" s="41"/>
      <c r="ADM76" s="38"/>
      <c r="ADN76" s="39"/>
      <c r="ADO76" s="40"/>
      <c r="ADP76" s="40"/>
      <c r="ADQ76" s="40"/>
      <c r="ADR76" s="40"/>
      <c r="ADS76" s="40"/>
      <c r="ADT76" s="40"/>
      <c r="ADU76" s="41"/>
      <c r="ADV76" s="38"/>
      <c r="ADW76" s="39"/>
      <c r="ADX76" s="40"/>
      <c r="ADY76" s="40"/>
      <c r="ADZ76" s="40"/>
      <c r="AEA76" s="40"/>
      <c r="AEB76" s="40"/>
      <c r="AEC76" s="40"/>
      <c r="AED76" s="41"/>
      <c r="AEE76" s="38"/>
      <c r="AEF76" s="39"/>
      <c r="AEG76" s="40"/>
      <c r="AEH76" s="40"/>
      <c r="AEI76" s="40"/>
      <c r="AEJ76" s="40"/>
      <c r="AEK76" s="40"/>
      <c r="AEL76" s="40"/>
      <c r="AEM76" s="41"/>
      <c r="AEN76" s="38"/>
      <c r="AEO76" s="39"/>
      <c r="AEP76" s="40"/>
      <c r="AEQ76" s="40"/>
      <c r="AER76" s="40"/>
      <c r="AES76" s="40"/>
      <c r="AET76" s="40"/>
      <c r="AEU76" s="40"/>
      <c r="AEV76" s="41"/>
      <c r="AEW76" s="38"/>
      <c r="AEX76" s="39"/>
      <c r="AEY76" s="40"/>
      <c r="AEZ76" s="40"/>
      <c r="AFA76" s="40"/>
      <c r="AFB76" s="40"/>
      <c r="AFC76" s="40"/>
      <c r="AFD76" s="40"/>
      <c r="AFE76" s="41"/>
      <c r="AFF76" s="38"/>
      <c r="AFG76" s="39"/>
      <c r="AFH76" s="40"/>
      <c r="AFI76" s="40"/>
      <c r="AFJ76" s="40"/>
      <c r="AFK76" s="40"/>
      <c r="AFL76" s="40"/>
      <c r="AFM76" s="40"/>
      <c r="AFN76" s="41"/>
      <c r="AFO76" s="38"/>
      <c r="AFP76" s="39"/>
      <c r="AFQ76" s="40"/>
      <c r="AFR76" s="40"/>
      <c r="AFS76" s="40"/>
      <c r="AFT76" s="40"/>
      <c r="AFU76" s="40"/>
      <c r="AFV76" s="40"/>
      <c r="AFW76" s="41"/>
      <c r="AFX76" s="38"/>
      <c r="AFY76" s="39"/>
      <c r="AFZ76" s="40"/>
      <c r="AGA76" s="40"/>
      <c r="AGB76" s="40"/>
      <c r="AGC76" s="40"/>
      <c r="AGD76" s="40"/>
      <c r="AGE76" s="40"/>
      <c r="AGF76" s="41"/>
      <c r="AGG76" s="38"/>
      <c r="AGH76" s="39"/>
      <c r="AGI76" s="40"/>
      <c r="AGJ76" s="40"/>
      <c r="AGK76" s="40"/>
      <c r="AGL76" s="40"/>
      <c r="AGM76" s="40"/>
      <c r="AGN76" s="40"/>
      <c r="AGO76" s="41"/>
      <c r="AGP76" s="38"/>
      <c r="AGQ76" s="39"/>
      <c r="AGR76" s="40"/>
      <c r="AGS76" s="40"/>
      <c r="AGT76" s="40"/>
      <c r="AGU76" s="40"/>
      <c r="AGV76" s="40"/>
      <c r="AGW76" s="40"/>
      <c r="AGX76" s="41"/>
      <c r="AGY76" s="38"/>
      <c r="AGZ76" s="39"/>
      <c r="AHA76" s="40"/>
      <c r="AHB76" s="40"/>
      <c r="AHC76" s="40"/>
      <c r="AHD76" s="40"/>
      <c r="AHE76" s="40"/>
      <c r="AHF76" s="40"/>
      <c r="AHG76" s="41"/>
      <c r="AHH76" s="38"/>
      <c r="AHI76" s="39"/>
      <c r="AHJ76" s="40"/>
      <c r="AHK76" s="40"/>
      <c r="AHL76" s="40"/>
      <c r="AHM76" s="40"/>
      <c r="AHN76" s="40"/>
      <c r="AHO76" s="40"/>
      <c r="AHP76" s="41"/>
      <c r="AHQ76" s="38"/>
      <c r="AHR76" s="39"/>
      <c r="AHS76" s="40"/>
      <c r="AHT76" s="40"/>
      <c r="AHU76" s="40"/>
      <c r="AHV76" s="40"/>
      <c r="AHW76" s="40"/>
      <c r="AHX76" s="40"/>
      <c r="AHY76" s="41"/>
      <c r="AHZ76" s="38"/>
      <c r="AIA76" s="39"/>
      <c r="AIB76" s="40"/>
      <c r="AIC76" s="40"/>
      <c r="AID76" s="40"/>
      <c r="AIE76" s="40"/>
      <c r="AIF76" s="40"/>
      <c r="AIG76" s="40"/>
      <c r="AIH76" s="41"/>
      <c r="AII76" s="38"/>
      <c r="AIJ76" s="39"/>
      <c r="AIK76" s="40"/>
      <c r="AIL76" s="40"/>
      <c r="AIM76" s="40"/>
      <c r="AIN76" s="40"/>
      <c r="AIO76" s="40"/>
      <c r="AIP76" s="40"/>
      <c r="AIQ76" s="41"/>
      <c r="AIR76" s="38"/>
      <c r="AIS76" s="39"/>
      <c r="AIT76" s="40"/>
      <c r="AIU76" s="40"/>
      <c r="AIV76" s="40"/>
      <c r="AIW76" s="40"/>
      <c r="AIX76" s="40"/>
      <c r="AIY76" s="40"/>
      <c r="AIZ76" s="41"/>
      <c r="AJA76" s="38"/>
      <c r="AJB76" s="39"/>
      <c r="AJC76" s="40"/>
      <c r="AJD76" s="40"/>
      <c r="AJE76" s="40"/>
      <c r="AJF76" s="40"/>
      <c r="AJG76" s="40"/>
      <c r="AJH76" s="40"/>
      <c r="AJI76" s="41"/>
      <c r="AJJ76" s="38"/>
      <c r="AJK76" s="39"/>
      <c r="AJL76" s="40"/>
      <c r="AJM76" s="40"/>
      <c r="AJN76" s="40"/>
      <c r="AJO76" s="40"/>
      <c r="AJP76" s="40"/>
      <c r="AJQ76" s="40"/>
      <c r="AJR76" s="41"/>
      <c r="AJS76" s="38"/>
      <c r="AJT76" s="39"/>
      <c r="AJU76" s="40"/>
      <c r="AJV76" s="40"/>
      <c r="AJW76" s="40"/>
      <c r="AJX76" s="40"/>
      <c r="AJY76" s="40"/>
      <c r="AJZ76" s="40"/>
      <c r="AKA76" s="41"/>
      <c r="AKB76" s="38"/>
      <c r="AKC76" s="39"/>
      <c r="AKD76" s="40"/>
      <c r="AKE76" s="40"/>
      <c r="AKF76" s="40"/>
      <c r="AKG76" s="40"/>
      <c r="AKH76" s="40"/>
      <c r="AKI76" s="40"/>
      <c r="AKJ76" s="41"/>
      <c r="AKK76" s="38"/>
      <c r="AKL76" s="39"/>
      <c r="AKM76" s="40"/>
      <c r="AKN76" s="40"/>
      <c r="AKO76" s="40"/>
      <c r="AKP76" s="40"/>
      <c r="AKQ76" s="40"/>
      <c r="AKR76" s="40"/>
      <c r="AKS76" s="41"/>
      <c r="AKT76" s="38"/>
      <c r="AKU76" s="39"/>
      <c r="AKV76" s="40"/>
      <c r="AKW76" s="40"/>
      <c r="AKX76" s="40"/>
      <c r="AKY76" s="40"/>
      <c r="AKZ76" s="40"/>
      <c r="ALA76" s="40"/>
      <c r="ALB76" s="41"/>
      <c r="ALC76" s="38"/>
      <c r="ALD76" s="39"/>
      <c r="ALE76" s="40"/>
      <c r="ALF76" s="40"/>
      <c r="ALG76" s="40"/>
      <c r="ALH76" s="40"/>
      <c r="ALI76" s="40"/>
      <c r="ALJ76" s="40"/>
      <c r="ALK76" s="41"/>
      <c r="ALL76" s="38"/>
      <c r="ALM76" s="39"/>
      <c r="ALN76" s="40"/>
      <c r="ALO76" s="40"/>
      <c r="ALP76" s="40"/>
      <c r="ALQ76" s="40"/>
      <c r="ALR76" s="40"/>
      <c r="ALS76" s="40"/>
      <c r="ALT76" s="41"/>
      <c r="ALU76" s="38"/>
      <c r="ALV76" s="39"/>
      <c r="ALW76" s="40"/>
      <c r="ALX76" s="40"/>
      <c r="ALY76" s="40"/>
      <c r="ALZ76" s="40"/>
      <c r="AMA76" s="40"/>
      <c r="AMB76" s="40"/>
      <c r="AMC76" s="41"/>
      <c r="AMD76" s="38"/>
      <c r="AME76" s="39"/>
      <c r="AMF76" s="40"/>
      <c r="AMG76" s="40"/>
      <c r="AMH76" s="40"/>
      <c r="AMI76" s="40"/>
      <c r="AMJ76" s="40"/>
      <c r="AMK76" s="40"/>
      <c r="AML76" s="41"/>
      <c r="AMM76" s="38"/>
      <c r="AMN76" s="39"/>
      <c r="AMO76" s="40"/>
      <c r="AMP76" s="40"/>
      <c r="AMQ76" s="40"/>
      <c r="AMR76" s="40"/>
      <c r="AMS76" s="40"/>
      <c r="AMT76" s="40"/>
      <c r="AMU76" s="41"/>
      <c r="AMV76" s="38"/>
      <c r="AMW76" s="39"/>
      <c r="AMX76" s="40"/>
      <c r="AMY76" s="40"/>
      <c r="AMZ76" s="40"/>
      <c r="ANA76" s="40"/>
      <c r="ANB76" s="40"/>
      <c r="ANC76" s="40"/>
      <c r="AND76" s="41"/>
      <c r="ANE76" s="38"/>
      <c r="ANF76" s="39"/>
      <c r="ANG76" s="40"/>
      <c r="ANH76" s="40"/>
      <c r="ANI76" s="40"/>
      <c r="ANJ76" s="40"/>
      <c r="ANK76" s="40"/>
      <c r="ANL76" s="40"/>
      <c r="ANM76" s="41"/>
      <c r="ANN76" s="38"/>
      <c r="ANO76" s="39"/>
      <c r="ANP76" s="40"/>
      <c r="ANQ76" s="40"/>
      <c r="ANR76" s="40"/>
      <c r="ANS76" s="40"/>
      <c r="ANT76" s="40"/>
      <c r="ANU76" s="40"/>
      <c r="ANV76" s="41"/>
      <c r="ANW76" s="38"/>
      <c r="ANX76" s="39"/>
      <c r="ANY76" s="40"/>
      <c r="ANZ76" s="40"/>
      <c r="AOA76" s="40"/>
      <c r="AOB76" s="40"/>
      <c r="AOC76" s="40"/>
      <c r="AOD76" s="40"/>
      <c r="AOE76" s="41"/>
      <c r="AOF76" s="38"/>
      <c r="AOG76" s="39"/>
      <c r="AOH76" s="40"/>
      <c r="AOI76" s="40"/>
      <c r="AOJ76" s="40"/>
      <c r="AOK76" s="40"/>
      <c r="AOL76" s="40"/>
      <c r="AOM76" s="40"/>
      <c r="AON76" s="41"/>
      <c r="AOO76" s="38"/>
      <c r="AOP76" s="39"/>
      <c r="AOQ76" s="40"/>
      <c r="AOR76" s="40"/>
      <c r="AOS76" s="40"/>
      <c r="AOT76" s="40"/>
      <c r="AOU76" s="40"/>
      <c r="AOV76" s="40"/>
      <c r="AOW76" s="41"/>
      <c r="AOX76" s="38"/>
      <c r="AOY76" s="39"/>
      <c r="AOZ76" s="40"/>
      <c r="APA76" s="40"/>
      <c r="APB76" s="40"/>
      <c r="APC76" s="40"/>
      <c r="APD76" s="40"/>
      <c r="APE76" s="40"/>
      <c r="APF76" s="41"/>
      <c r="APG76" s="38"/>
      <c r="APH76" s="39"/>
      <c r="API76" s="40"/>
      <c r="APJ76" s="40"/>
      <c r="APK76" s="40"/>
      <c r="APL76" s="40"/>
      <c r="APM76" s="40"/>
      <c r="APN76" s="40"/>
      <c r="APO76" s="41"/>
      <c r="APP76" s="38"/>
      <c r="APQ76" s="39"/>
      <c r="APR76" s="40"/>
      <c r="APS76" s="40"/>
      <c r="APT76" s="40"/>
      <c r="APU76" s="40"/>
      <c r="APV76" s="40"/>
      <c r="APW76" s="40"/>
      <c r="APX76" s="41"/>
      <c r="APY76" s="38"/>
      <c r="APZ76" s="39"/>
      <c r="AQA76" s="40"/>
      <c r="AQB76" s="40"/>
      <c r="AQC76" s="40"/>
      <c r="AQD76" s="40"/>
      <c r="AQE76" s="40"/>
      <c r="AQF76" s="40"/>
      <c r="AQG76" s="41"/>
      <c r="AQH76" s="38"/>
      <c r="AQI76" s="39"/>
      <c r="AQJ76" s="40"/>
      <c r="AQK76" s="40"/>
      <c r="AQL76" s="40"/>
      <c r="AQM76" s="40"/>
      <c r="AQN76" s="40"/>
      <c r="AQO76" s="40"/>
      <c r="AQP76" s="41"/>
      <c r="AQQ76" s="38"/>
      <c r="AQR76" s="39"/>
      <c r="AQS76" s="40"/>
      <c r="AQT76" s="40"/>
      <c r="AQU76" s="40"/>
      <c r="AQV76" s="40"/>
      <c r="AQW76" s="40"/>
      <c r="AQX76" s="40"/>
      <c r="AQY76" s="41"/>
      <c r="AQZ76" s="38"/>
      <c r="ARA76" s="39"/>
      <c r="ARB76" s="40"/>
      <c r="ARC76" s="40"/>
      <c r="ARD76" s="40"/>
      <c r="ARE76" s="40"/>
      <c r="ARF76" s="40"/>
      <c r="ARG76" s="40"/>
      <c r="ARH76" s="41"/>
      <c r="ARI76" s="38"/>
      <c r="ARJ76" s="39"/>
      <c r="ARK76" s="40"/>
      <c r="ARL76" s="40"/>
      <c r="ARM76" s="40"/>
      <c r="ARN76" s="40"/>
      <c r="ARO76" s="40"/>
      <c r="ARP76" s="40"/>
      <c r="ARQ76" s="41"/>
      <c r="ARR76" s="38"/>
      <c r="ARS76" s="39"/>
      <c r="ART76" s="40"/>
      <c r="ARU76" s="40"/>
      <c r="ARV76" s="40"/>
      <c r="ARW76" s="40"/>
      <c r="ARX76" s="40"/>
      <c r="ARY76" s="40"/>
      <c r="ARZ76" s="41"/>
      <c r="ASA76" s="38"/>
      <c r="ASB76" s="39"/>
      <c r="ASC76" s="40"/>
      <c r="ASD76" s="40"/>
      <c r="ASE76" s="40"/>
      <c r="ASF76" s="40"/>
      <c r="ASG76" s="40"/>
      <c r="ASH76" s="40"/>
      <c r="ASI76" s="41"/>
      <c r="ASJ76" s="38"/>
      <c r="ASK76" s="39"/>
      <c r="ASL76" s="40"/>
      <c r="ASM76" s="40"/>
      <c r="ASN76" s="40"/>
      <c r="ASO76" s="40"/>
      <c r="ASP76" s="40"/>
      <c r="ASQ76" s="40"/>
      <c r="ASR76" s="41"/>
      <c r="ASS76" s="38"/>
      <c r="AST76" s="39"/>
      <c r="ASU76" s="40"/>
      <c r="ASV76" s="40"/>
      <c r="ASW76" s="40"/>
      <c r="ASX76" s="40"/>
      <c r="ASY76" s="40"/>
      <c r="ASZ76" s="40"/>
      <c r="ATA76" s="41"/>
      <c r="ATB76" s="38"/>
      <c r="ATC76" s="39"/>
      <c r="ATD76" s="40"/>
      <c r="ATE76" s="40"/>
      <c r="ATF76" s="40"/>
      <c r="ATG76" s="40"/>
      <c r="ATH76" s="40"/>
      <c r="ATI76" s="40"/>
      <c r="ATJ76" s="41"/>
      <c r="ATK76" s="38"/>
      <c r="ATL76" s="39"/>
      <c r="ATM76" s="40"/>
      <c r="ATN76" s="40"/>
      <c r="ATO76" s="40"/>
      <c r="ATP76" s="40"/>
      <c r="ATQ76" s="40"/>
      <c r="ATR76" s="40"/>
      <c r="ATS76" s="41"/>
      <c r="ATT76" s="38"/>
      <c r="ATU76" s="39"/>
      <c r="ATV76" s="40"/>
      <c r="ATW76" s="40"/>
      <c r="ATX76" s="40"/>
      <c r="ATY76" s="40"/>
      <c r="ATZ76" s="40"/>
      <c r="AUA76" s="40"/>
      <c r="AUB76" s="41"/>
      <c r="AUC76" s="38"/>
      <c r="AUD76" s="39"/>
      <c r="AUE76" s="40"/>
      <c r="AUF76" s="40"/>
      <c r="AUG76" s="40"/>
      <c r="AUH76" s="40"/>
      <c r="AUI76" s="40"/>
      <c r="AUJ76" s="40"/>
      <c r="AUK76" s="41"/>
      <c r="AUL76" s="38"/>
      <c r="AUM76" s="39"/>
      <c r="AUN76" s="40"/>
      <c r="AUO76" s="40"/>
      <c r="AUP76" s="40"/>
      <c r="AUQ76" s="40"/>
      <c r="AUR76" s="40"/>
      <c r="AUS76" s="40"/>
      <c r="AUT76" s="41"/>
      <c r="AUU76" s="38"/>
      <c r="AUV76" s="39"/>
      <c r="AUW76" s="40"/>
      <c r="AUX76" s="40"/>
      <c r="AUY76" s="40"/>
      <c r="AUZ76" s="40"/>
      <c r="AVA76" s="40"/>
      <c r="AVB76" s="40"/>
      <c r="AVC76" s="41"/>
      <c r="AVD76" s="38"/>
      <c r="AVE76" s="39"/>
      <c r="AVF76" s="40"/>
      <c r="AVG76" s="40"/>
      <c r="AVH76" s="40"/>
      <c r="AVI76" s="40"/>
      <c r="AVJ76" s="40"/>
      <c r="AVK76" s="40"/>
      <c r="AVL76" s="41"/>
      <c r="AVM76" s="38"/>
      <c r="AVN76" s="39"/>
      <c r="AVO76" s="40"/>
      <c r="AVP76" s="40"/>
      <c r="AVQ76" s="40"/>
      <c r="AVR76" s="40"/>
      <c r="AVS76" s="40"/>
      <c r="AVT76" s="40"/>
      <c r="AVU76" s="41"/>
      <c r="AVV76" s="38"/>
      <c r="AVW76" s="39"/>
      <c r="AVX76" s="40"/>
      <c r="AVY76" s="40"/>
      <c r="AVZ76" s="40"/>
      <c r="AWA76" s="40"/>
      <c r="AWB76" s="40"/>
      <c r="AWC76" s="40"/>
      <c r="AWD76" s="41"/>
      <c r="AWE76" s="38"/>
      <c r="AWF76" s="39"/>
      <c r="AWG76" s="40"/>
      <c r="AWH76" s="40"/>
      <c r="AWI76" s="40"/>
      <c r="AWJ76" s="40"/>
      <c r="AWK76" s="40"/>
      <c r="AWL76" s="40"/>
      <c r="AWM76" s="41"/>
      <c r="AWN76" s="38"/>
      <c r="AWO76" s="39"/>
      <c r="AWP76" s="40"/>
      <c r="AWQ76" s="40"/>
      <c r="AWR76" s="40"/>
      <c r="AWS76" s="40"/>
      <c r="AWT76" s="40"/>
      <c r="AWU76" s="40"/>
      <c r="AWV76" s="41"/>
      <c r="AWW76" s="38"/>
      <c r="AWX76" s="39"/>
      <c r="AWY76" s="40"/>
      <c r="AWZ76" s="40"/>
      <c r="AXA76" s="40"/>
      <c r="AXB76" s="40"/>
      <c r="AXC76" s="40"/>
      <c r="AXD76" s="40"/>
      <c r="AXE76" s="41"/>
      <c r="AXF76" s="38"/>
      <c r="AXG76" s="39"/>
      <c r="AXH76" s="40"/>
      <c r="AXI76" s="40"/>
      <c r="AXJ76" s="40"/>
      <c r="AXK76" s="40"/>
      <c r="AXL76" s="40"/>
      <c r="AXM76" s="40"/>
      <c r="AXN76" s="41"/>
      <c r="AXO76" s="38"/>
      <c r="AXP76" s="39"/>
      <c r="AXQ76" s="40"/>
      <c r="AXR76" s="40"/>
      <c r="AXS76" s="40"/>
      <c r="AXT76" s="40"/>
      <c r="AXU76" s="40"/>
      <c r="AXV76" s="40"/>
      <c r="AXW76" s="41"/>
      <c r="AXX76" s="38"/>
      <c r="AXY76" s="39"/>
      <c r="AXZ76" s="40"/>
      <c r="AYA76" s="40"/>
      <c r="AYB76" s="40"/>
      <c r="AYC76" s="40"/>
      <c r="AYD76" s="40"/>
      <c r="AYE76" s="40"/>
      <c r="AYF76" s="41"/>
      <c r="AYG76" s="38"/>
      <c r="AYH76" s="39"/>
      <c r="AYI76" s="40"/>
      <c r="AYJ76" s="40"/>
      <c r="AYK76" s="40"/>
      <c r="AYL76" s="40"/>
      <c r="AYM76" s="40"/>
      <c r="AYN76" s="40"/>
      <c r="AYO76" s="41"/>
      <c r="AYP76" s="38"/>
      <c r="AYQ76" s="39"/>
      <c r="AYR76" s="40"/>
      <c r="AYS76" s="40"/>
      <c r="AYT76" s="40"/>
      <c r="AYU76" s="40"/>
      <c r="AYV76" s="40"/>
      <c r="AYW76" s="40"/>
      <c r="AYX76" s="41"/>
      <c r="AYY76" s="38"/>
      <c r="AYZ76" s="39"/>
      <c r="AZA76" s="40"/>
      <c r="AZB76" s="40"/>
      <c r="AZC76" s="40"/>
      <c r="AZD76" s="40"/>
      <c r="AZE76" s="40"/>
      <c r="AZF76" s="40"/>
      <c r="AZG76" s="41"/>
      <c r="AZH76" s="38"/>
      <c r="AZI76" s="39"/>
      <c r="AZJ76" s="40"/>
      <c r="AZK76" s="40"/>
      <c r="AZL76" s="40"/>
      <c r="AZM76" s="40"/>
      <c r="AZN76" s="40"/>
      <c r="AZO76" s="40"/>
      <c r="AZP76" s="41"/>
      <c r="AZQ76" s="38"/>
      <c r="AZR76" s="39"/>
      <c r="AZS76" s="40"/>
      <c r="AZT76" s="40"/>
      <c r="AZU76" s="40"/>
      <c r="AZV76" s="40"/>
      <c r="AZW76" s="40"/>
      <c r="AZX76" s="40"/>
      <c r="AZY76" s="41"/>
      <c r="AZZ76" s="38"/>
      <c r="BAA76" s="39"/>
      <c r="BAB76" s="40"/>
      <c r="BAC76" s="40"/>
      <c r="BAD76" s="40"/>
      <c r="BAE76" s="40"/>
      <c r="BAF76" s="40"/>
      <c r="BAG76" s="40"/>
      <c r="BAH76" s="41"/>
      <c r="BAI76" s="38"/>
      <c r="BAJ76" s="39"/>
      <c r="BAK76" s="40"/>
      <c r="BAL76" s="40"/>
      <c r="BAM76" s="40"/>
      <c r="BAN76" s="40"/>
      <c r="BAO76" s="40"/>
      <c r="BAP76" s="40"/>
      <c r="BAQ76" s="41"/>
      <c r="BAR76" s="38"/>
      <c r="BAS76" s="39"/>
      <c r="BAT76" s="40"/>
      <c r="BAU76" s="40"/>
      <c r="BAV76" s="40"/>
      <c r="BAW76" s="40"/>
      <c r="BAX76" s="40"/>
      <c r="BAY76" s="40"/>
      <c r="BAZ76" s="41"/>
      <c r="BBA76" s="38"/>
      <c r="BBB76" s="39"/>
      <c r="BBC76" s="40"/>
      <c r="BBD76" s="40"/>
      <c r="BBE76" s="40"/>
      <c r="BBF76" s="40"/>
      <c r="BBG76" s="40"/>
      <c r="BBH76" s="40"/>
      <c r="BBI76" s="41"/>
      <c r="BBJ76" s="38"/>
      <c r="BBK76" s="39"/>
      <c r="BBL76" s="40"/>
      <c r="BBM76" s="40"/>
      <c r="BBN76" s="40"/>
      <c r="BBO76" s="40"/>
      <c r="BBP76" s="40"/>
      <c r="BBQ76" s="40"/>
      <c r="BBR76" s="41"/>
      <c r="BBS76" s="38"/>
      <c r="BBT76" s="39"/>
      <c r="BBU76" s="40"/>
      <c r="BBV76" s="40"/>
      <c r="BBW76" s="40"/>
      <c r="BBX76" s="40"/>
      <c r="BBY76" s="40"/>
      <c r="BBZ76" s="40"/>
      <c r="BCA76" s="41"/>
      <c r="BCB76" s="38"/>
      <c r="BCC76" s="39"/>
      <c r="BCD76" s="40"/>
      <c r="BCE76" s="40"/>
      <c r="BCF76" s="40"/>
      <c r="BCG76" s="40"/>
      <c r="BCH76" s="40"/>
      <c r="BCI76" s="40"/>
      <c r="BCJ76" s="41"/>
      <c r="BCK76" s="38"/>
      <c r="BCL76" s="39"/>
      <c r="BCM76" s="40"/>
      <c r="BCN76" s="40"/>
      <c r="BCO76" s="40"/>
      <c r="BCP76" s="40"/>
      <c r="BCQ76" s="40"/>
      <c r="BCR76" s="40"/>
      <c r="BCS76" s="41"/>
      <c r="BCT76" s="38"/>
      <c r="BCU76" s="39"/>
      <c r="BCV76" s="40"/>
      <c r="BCW76" s="40"/>
      <c r="BCX76" s="40"/>
      <c r="BCY76" s="40"/>
      <c r="BCZ76" s="40"/>
      <c r="BDA76" s="40"/>
      <c r="BDB76" s="41"/>
      <c r="BDC76" s="38"/>
      <c r="BDD76" s="39"/>
      <c r="BDE76" s="40"/>
      <c r="BDF76" s="40"/>
      <c r="BDG76" s="40"/>
      <c r="BDH76" s="40"/>
      <c r="BDI76" s="40"/>
      <c r="BDJ76" s="40"/>
      <c r="BDK76" s="41"/>
      <c r="BDL76" s="38"/>
      <c r="BDM76" s="39"/>
      <c r="BDN76" s="40"/>
      <c r="BDO76" s="40"/>
      <c r="BDP76" s="40"/>
      <c r="BDQ76" s="40"/>
      <c r="BDR76" s="40"/>
      <c r="BDS76" s="40"/>
      <c r="BDT76" s="41"/>
      <c r="BDU76" s="38"/>
      <c r="BDV76" s="39"/>
      <c r="BDW76" s="40"/>
      <c r="BDX76" s="40"/>
      <c r="BDY76" s="40"/>
      <c r="BDZ76" s="40"/>
      <c r="BEA76" s="40"/>
      <c r="BEB76" s="40"/>
      <c r="BEC76" s="41"/>
      <c r="BED76" s="38"/>
      <c r="BEE76" s="39"/>
      <c r="BEF76" s="40"/>
      <c r="BEG76" s="40"/>
      <c r="BEH76" s="40"/>
      <c r="BEI76" s="40"/>
      <c r="BEJ76" s="40"/>
      <c r="BEK76" s="40"/>
      <c r="BEL76" s="41"/>
      <c r="BEM76" s="38"/>
      <c r="BEN76" s="39"/>
      <c r="BEO76" s="40"/>
      <c r="BEP76" s="40"/>
      <c r="BEQ76" s="40"/>
      <c r="BER76" s="40"/>
      <c r="BES76" s="40"/>
      <c r="BET76" s="40"/>
      <c r="BEU76" s="41"/>
      <c r="BEV76" s="38"/>
      <c r="BEW76" s="39"/>
      <c r="BEX76" s="40"/>
      <c r="BEY76" s="40"/>
      <c r="BEZ76" s="40"/>
      <c r="BFA76" s="40"/>
      <c r="BFB76" s="40"/>
      <c r="BFC76" s="40"/>
      <c r="BFD76" s="41"/>
      <c r="BFE76" s="38"/>
      <c r="BFF76" s="39"/>
      <c r="BFG76" s="40"/>
      <c r="BFH76" s="40"/>
      <c r="BFI76" s="40"/>
      <c r="BFJ76" s="40"/>
      <c r="BFK76" s="40"/>
      <c r="BFL76" s="40"/>
      <c r="BFM76" s="41"/>
      <c r="BFN76" s="38"/>
      <c r="BFO76" s="39"/>
      <c r="BFP76" s="40"/>
      <c r="BFQ76" s="40"/>
      <c r="BFR76" s="40"/>
      <c r="BFS76" s="40"/>
      <c r="BFT76" s="40"/>
      <c r="BFU76" s="40"/>
      <c r="BFV76" s="41"/>
      <c r="BFW76" s="38"/>
      <c r="BFX76" s="39"/>
      <c r="BFY76" s="40"/>
      <c r="BFZ76" s="40"/>
      <c r="BGA76" s="40"/>
      <c r="BGB76" s="40"/>
      <c r="BGC76" s="40"/>
      <c r="BGD76" s="40"/>
      <c r="BGE76" s="41"/>
      <c r="BGF76" s="38"/>
      <c r="BGG76" s="39"/>
      <c r="BGH76" s="40"/>
      <c r="BGI76" s="40"/>
      <c r="BGJ76" s="40"/>
      <c r="BGK76" s="40"/>
      <c r="BGL76" s="40"/>
      <c r="BGM76" s="40"/>
      <c r="BGN76" s="41"/>
      <c r="BGO76" s="38"/>
      <c r="BGP76" s="39"/>
      <c r="BGQ76" s="40"/>
      <c r="BGR76" s="40"/>
      <c r="BGS76" s="40"/>
      <c r="BGT76" s="40"/>
      <c r="BGU76" s="40"/>
      <c r="BGV76" s="40"/>
      <c r="BGW76" s="41"/>
      <c r="BGX76" s="38"/>
      <c r="BGY76" s="39"/>
      <c r="BGZ76" s="40"/>
      <c r="BHA76" s="40"/>
      <c r="BHB76" s="40"/>
      <c r="BHC76" s="40"/>
      <c r="BHD76" s="40"/>
      <c r="BHE76" s="40"/>
      <c r="BHF76" s="41"/>
      <c r="BHG76" s="38"/>
      <c r="BHH76" s="39"/>
      <c r="BHI76" s="40"/>
      <c r="BHJ76" s="40"/>
      <c r="BHK76" s="40"/>
      <c r="BHL76" s="40"/>
      <c r="BHM76" s="40"/>
      <c r="BHN76" s="40"/>
      <c r="BHO76" s="41"/>
      <c r="BHP76" s="38"/>
      <c r="BHQ76" s="39"/>
      <c r="BHR76" s="40"/>
      <c r="BHS76" s="40"/>
      <c r="BHT76" s="40"/>
      <c r="BHU76" s="40"/>
      <c r="BHV76" s="40"/>
      <c r="BHW76" s="40"/>
      <c r="BHX76" s="41"/>
      <c r="BHY76" s="38"/>
      <c r="BHZ76" s="39"/>
      <c r="BIA76" s="40"/>
      <c r="BIB76" s="40"/>
      <c r="BIC76" s="40"/>
      <c r="BID76" s="40"/>
      <c r="BIE76" s="40"/>
      <c r="BIF76" s="40"/>
      <c r="BIG76" s="41"/>
      <c r="BIH76" s="38"/>
      <c r="BII76" s="39"/>
      <c r="BIJ76" s="40"/>
      <c r="BIK76" s="40"/>
      <c r="BIL76" s="40"/>
      <c r="BIM76" s="40"/>
      <c r="BIN76" s="40"/>
      <c r="BIO76" s="40"/>
      <c r="BIP76" s="41"/>
      <c r="BIQ76" s="38"/>
      <c r="BIR76" s="39"/>
      <c r="BIS76" s="40"/>
      <c r="BIT76" s="40"/>
      <c r="BIU76" s="40"/>
      <c r="BIV76" s="40"/>
      <c r="BIW76" s="40"/>
      <c r="BIX76" s="40"/>
      <c r="BIY76" s="41"/>
      <c r="BIZ76" s="38"/>
      <c r="BJA76" s="39"/>
      <c r="BJB76" s="40"/>
      <c r="BJC76" s="40"/>
      <c r="BJD76" s="40"/>
      <c r="BJE76" s="40"/>
      <c r="BJF76" s="40"/>
      <c r="BJG76" s="40"/>
      <c r="BJH76" s="41"/>
      <c r="BJI76" s="38"/>
      <c r="BJJ76" s="39"/>
      <c r="BJK76" s="40"/>
      <c r="BJL76" s="40"/>
      <c r="BJM76" s="40"/>
      <c r="BJN76" s="40"/>
      <c r="BJO76" s="40"/>
      <c r="BJP76" s="40"/>
      <c r="BJQ76" s="41"/>
      <c r="BJR76" s="38"/>
      <c r="BJS76" s="39"/>
      <c r="BJT76" s="40"/>
      <c r="BJU76" s="40"/>
      <c r="BJV76" s="40"/>
      <c r="BJW76" s="40"/>
      <c r="BJX76" s="40"/>
      <c r="BJY76" s="40"/>
      <c r="BJZ76" s="41"/>
      <c r="BKA76" s="38"/>
      <c r="BKB76" s="39"/>
      <c r="BKC76" s="40"/>
      <c r="BKD76" s="40"/>
      <c r="BKE76" s="40"/>
      <c r="BKF76" s="40"/>
      <c r="BKG76" s="40"/>
      <c r="BKH76" s="40"/>
      <c r="BKI76" s="41"/>
      <c r="BKJ76" s="38"/>
      <c r="BKK76" s="39"/>
      <c r="BKL76" s="40"/>
      <c r="BKM76" s="40"/>
      <c r="BKN76" s="40"/>
      <c r="BKO76" s="40"/>
      <c r="BKP76" s="40"/>
      <c r="BKQ76" s="40"/>
      <c r="BKR76" s="41"/>
      <c r="BKS76" s="38"/>
      <c r="BKT76" s="39"/>
      <c r="BKU76" s="40"/>
      <c r="BKV76" s="40"/>
      <c r="BKW76" s="40"/>
      <c r="BKX76" s="40"/>
      <c r="BKY76" s="40"/>
      <c r="BKZ76" s="40"/>
      <c r="BLA76" s="41"/>
      <c r="BLB76" s="38"/>
      <c r="BLC76" s="39"/>
      <c r="BLD76" s="40"/>
      <c r="BLE76" s="40"/>
      <c r="BLF76" s="40"/>
      <c r="BLG76" s="40"/>
      <c r="BLH76" s="40"/>
      <c r="BLI76" s="40"/>
      <c r="BLJ76" s="41"/>
      <c r="BLK76" s="38"/>
      <c r="BLL76" s="39"/>
      <c r="BLM76" s="40"/>
      <c r="BLN76" s="40"/>
      <c r="BLO76" s="40"/>
      <c r="BLP76" s="40"/>
      <c r="BLQ76" s="40"/>
      <c r="BLR76" s="40"/>
      <c r="BLS76" s="41"/>
      <c r="BLT76" s="38"/>
      <c r="BLU76" s="39"/>
      <c r="BLV76" s="40"/>
      <c r="BLW76" s="40"/>
      <c r="BLX76" s="40"/>
      <c r="BLY76" s="40"/>
      <c r="BLZ76" s="40"/>
      <c r="BMA76" s="40"/>
      <c r="BMB76" s="41"/>
      <c r="BMC76" s="38"/>
      <c r="BMD76" s="39"/>
      <c r="BME76" s="40"/>
      <c r="BMF76" s="40"/>
      <c r="BMG76" s="40"/>
      <c r="BMH76" s="40"/>
      <c r="BMI76" s="40"/>
      <c r="BMJ76" s="40"/>
      <c r="BMK76" s="41"/>
      <c r="BML76" s="38"/>
      <c r="BMM76" s="39"/>
      <c r="BMN76" s="40"/>
      <c r="BMO76" s="40"/>
      <c r="BMP76" s="40"/>
      <c r="BMQ76" s="40"/>
      <c r="BMR76" s="40"/>
      <c r="BMS76" s="40"/>
      <c r="BMT76" s="41"/>
      <c r="BMU76" s="38"/>
      <c r="BMV76" s="39"/>
      <c r="BMW76" s="40"/>
      <c r="BMX76" s="40"/>
      <c r="BMY76" s="40"/>
      <c r="BMZ76" s="40"/>
      <c r="BNA76" s="40"/>
      <c r="BNB76" s="40"/>
      <c r="BNC76" s="41"/>
      <c r="BND76" s="38"/>
      <c r="BNE76" s="39"/>
      <c r="BNF76" s="40"/>
      <c r="BNG76" s="40"/>
      <c r="BNH76" s="40"/>
      <c r="BNI76" s="40"/>
      <c r="BNJ76" s="40"/>
      <c r="BNK76" s="40"/>
      <c r="BNL76" s="41"/>
      <c r="BNM76" s="38"/>
      <c r="BNN76" s="39"/>
      <c r="BNO76" s="40"/>
      <c r="BNP76" s="40"/>
      <c r="BNQ76" s="40"/>
      <c r="BNR76" s="40"/>
      <c r="BNS76" s="40"/>
      <c r="BNT76" s="40"/>
      <c r="BNU76" s="41"/>
      <c r="BNV76" s="38"/>
      <c r="BNW76" s="39"/>
      <c r="BNX76" s="40"/>
      <c r="BNY76" s="40"/>
      <c r="BNZ76" s="40"/>
      <c r="BOA76" s="40"/>
      <c r="BOB76" s="40"/>
      <c r="BOC76" s="40"/>
      <c r="BOD76" s="41"/>
      <c r="BOE76" s="38"/>
      <c r="BOF76" s="39"/>
      <c r="BOG76" s="40"/>
      <c r="BOH76" s="40"/>
      <c r="BOI76" s="40"/>
      <c r="BOJ76" s="40"/>
      <c r="BOK76" s="40"/>
      <c r="BOL76" s="40"/>
      <c r="BOM76" s="41"/>
      <c r="BON76" s="38"/>
      <c r="BOO76" s="39"/>
      <c r="BOP76" s="40"/>
      <c r="BOQ76" s="40"/>
      <c r="BOR76" s="40"/>
      <c r="BOS76" s="40"/>
      <c r="BOT76" s="40"/>
      <c r="BOU76" s="40"/>
      <c r="BOV76" s="41"/>
      <c r="BOW76" s="38"/>
      <c r="BOX76" s="39"/>
      <c r="BOY76" s="40"/>
      <c r="BOZ76" s="40"/>
      <c r="BPA76" s="40"/>
      <c r="BPB76" s="40"/>
      <c r="BPC76" s="40"/>
      <c r="BPD76" s="40"/>
      <c r="BPE76" s="41"/>
      <c r="BPF76" s="38"/>
      <c r="BPG76" s="39"/>
      <c r="BPH76" s="40"/>
      <c r="BPI76" s="40"/>
      <c r="BPJ76" s="40"/>
      <c r="BPK76" s="40"/>
      <c r="BPL76" s="40"/>
      <c r="BPM76" s="40"/>
      <c r="BPN76" s="41"/>
      <c r="BPO76" s="38"/>
      <c r="BPP76" s="39"/>
      <c r="BPQ76" s="40"/>
      <c r="BPR76" s="40"/>
      <c r="BPS76" s="40"/>
      <c r="BPT76" s="40"/>
      <c r="BPU76" s="40"/>
      <c r="BPV76" s="40"/>
      <c r="BPW76" s="41"/>
      <c r="BPX76" s="38"/>
      <c r="BPY76" s="39"/>
      <c r="BPZ76" s="40"/>
      <c r="BQA76" s="40"/>
      <c r="BQB76" s="40"/>
      <c r="BQC76" s="40"/>
      <c r="BQD76" s="40"/>
      <c r="BQE76" s="40"/>
      <c r="BQF76" s="41"/>
      <c r="BQG76" s="38"/>
      <c r="BQH76" s="39"/>
      <c r="BQI76" s="40"/>
      <c r="BQJ76" s="40"/>
      <c r="BQK76" s="40"/>
      <c r="BQL76" s="40"/>
      <c r="BQM76" s="40"/>
      <c r="BQN76" s="40"/>
      <c r="BQO76" s="41"/>
      <c r="BQP76" s="38"/>
      <c r="BQQ76" s="39"/>
      <c r="BQR76" s="40"/>
      <c r="BQS76" s="40"/>
      <c r="BQT76" s="40"/>
      <c r="BQU76" s="40"/>
      <c r="BQV76" s="40"/>
      <c r="BQW76" s="40"/>
      <c r="BQX76" s="41"/>
      <c r="BQY76" s="38"/>
      <c r="BQZ76" s="39"/>
      <c r="BRA76" s="40"/>
      <c r="BRB76" s="40"/>
      <c r="BRC76" s="40"/>
      <c r="BRD76" s="40"/>
      <c r="BRE76" s="40"/>
      <c r="BRF76" s="40"/>
      <c r="BRG76" s="41"/>
      <c r="BRH76" s="38"/>
      <c r="BRI76" s="39"/>
      <c r="BRJ76" s="40"/>
      <c r="BRK76" s="40"/>
      <c r="BRL76" s="40"/>
      <c r="BRM76" s="40"/>
      <c r="BRN76" s="40"/>
      <c r="BRO76" s="40"/>
      <c r="BRP76" s="41"/>
      <c r="BRQ76" s="38"/>
      <c r="BRR76" s="39"/>
      <c r="BRS76" s="40"/>
      <c r="BRT76" s="40"/>
      <c r="BRU76" s="40"/>
      <c r="BRV76" s="40"/>
      <c r="BRW76" s="40"/>
      <c r="BRX76" s="40"/>
      <c r="BRY76" s="41"/>
      <c r="BRZ76" s="38"/>
      <c r="BSA76" s="39"/>
      <c r="BSB76" s="40"/>
      <c r="BSC76" s="40"/>
      <c r="BSD76" s="40"/>
      <c r="BSE76" s="40"/>
      <c r="BSF76" s="40"/>
      <c r="BSG76" s="40"/>
      <c r="BSH76" s="41"/>
      <c r="BSI76" s="38"/>
      <c r="BSJ76" s="39"/>
      <c r="BSK76" s="40"/>
      <c r="BSL76" s="40"/>
      <c r="BSM76" s="40"/>
      <c r="BSN76" s="40"/>
      <c r="BSO76" s="40"/>
      <c r="BSP76" s="40"/>
      <c r="BSQ76" s="41"/>
      <c r="BSR76" s="38"/>
      <c r="BSS76" s="39"/>
      <c r="BST76" s="40"/>
      <c r="BSU76" s="40"/>
      <c r="BSV76" s="40"/>
      <c r="BSW76" s="40"/>
      <c r="BSX76" s="40"/>
      <c r="BSY76" s="40"/>
      <c r="BSZ76" s="41"/>
      <c r="BTA76" s="38"/>
      <c r="BTB76" s="39"/>
      <c r="BTC76" s="40"/>
      <c r="BTD76" s="40"/>
      <c r="BTE76" s="40"/>
      <c r="BTF76" s="40"/>
      <c r="BTG76" s="40"/>
      <c r="BTH76" s="40"/>
      <c r="BTI76" s="41"/>
      <c r="BTJ76" s="38"/>
      <c r="BTK76" s="39"/>
      <c r="BTL76" s="40"/>
      <c r="BTM76" s="40"/>
      <c r="BTN76" s="40"/>
      <c r="BTO76" s="40"/>
      <c r="BTP76" s="40"/>
      <c r="BTQ76" s="40"/>
      <c r="BTR76" s="41"/>
      <c r="BTS76" s="38"/>
      <c r="BTT76" s="39"/>
      <c r="BTU76" s="40"/>
      <c r="BTV76" s="40"/>
      <c r="BTW76" s="40"/>
      <c r="BTX76" s="40"/>
      <c r="BTY76" s="40"/>
      <c r="BTZ76" s="40"/>
      <c r="BUA76" s="41"/>
      <c r="BUB76" s="38"/>
      <c r="BUC76" s="39"/>
      <c r="BUD76" s="40"/>
      <c r="BUE76" s="40"/>
      <c r="BUF76" s="40"/>
      <c r="BUG76" s="40"/>
      <c r="BUH76" s="40"/>
      <c r="BUI76" s="40"/>
      <c r="BUJ76" s="41"/>
      <c r="BUK76" s="38"/>
      <c r="BUL76" s="39"/>
      <c r="BUM76" s="40"/>
      <c r="BUN76" s="40"/>
      <c r="BUO76" s="40"/>
      <c r="BUP76" s="40"/>
      <c r="BUQ76" s="40"/>
      <c r="BUR76" s="40"/>
      <c r="BUS76" s="41"/>
      <c r="BUT76" s="38"/>
      <c r="BUU76" s="39"/>
      <c r="BUV76" s="40"/>
      <c r="BUW76" s="40"/>
      <c r="BUX76" s="40"/>
      <c r="BUY76" s="40"/>
      <c r="BUZ76" s="40"/>
      <c r="BVA76" s="40"/>
      <c r="BVB76" s="41"/>
      <c r="BVC76" s="38"/>
      <c r="BVD76" s="39"/>
      <c r="BVE76" s="40"/>
      <c r="BVF76" s="40"/>
      <c r="BVG76" s="40"/>
      <c r="BVH76" s="40"/>
      <c r="BVI76" s="40"/>
      <c r="BVJ76" s="40"/>
      <c r="BVK76" s="41"/>
      <c r="BVL76" s="38"/>
      <c r="BVM76" s="39"/>
      <c r="BVN76" s="40"/>
      <c r="BVO76" s="40"/>
      <c r="BVP76" s="40"/>
      <c r="BVQ76" s="40"/>
      <c r="BVR76" s="40"/>
      <c r="BVS76" s="40"/>
      <c r="BVT76" s="41"/>
      <c r="BVU76" s="38"/>
      <c r="BVV76" s="39"/>
      <c r="BVW76" s="40"/>
      <c r="BVX76" s="40"/>
      <c r="BVY76" s="40"/>
      <c r="BVZ76" s="40"/>
      <c r="BWA76" s="40"/>
      <c r="BWB76" s="40"/>
      <c r="BWC76" s="41"/>
      <c r="BWD76" s="38"/>
      <c r="BWE76" s="39"/>
      <c r="BWF76" s="40"/>
      <c r="BWG76" s="40"/>
      <c r="BWH76" s="40"/>
      <c r="BWI76" s="40"/>
      <c r="BWJ76" s="40"/>
      <c r="BWK76" s="40"/>
      <c r="BWL76" s="41"/>
      <c r="BWM76" s="38"/>
      <c r="BWN76" s="39"/>
      <c r="BWO76" s="40"/>
      <c r="BWP76" s="40"/>
      <c r="BWQ76" s="40"/>
      <c r="BWR76" s="40"/>
      <c r="BWS76" s="40"/>
      <c r="BWT76" s="40"/>
      <c r="BWU76" s="41"/>
      <c r="BWV76" s="38"/>
      <c r="BWW76" s="39"/>
      <c r="BWX76" s="40"/>
      <c r="BWY76" s="40"/>
      <c r="BWZ76" s="40"/>
      <c r="BXA76" s="40"/>
      <c r="BXB76" s="40"/>
      <c r="BXC76" s="40"/>
      <c r="BXD76" s="41"/>
      <c r="BXE76" s="38"/>
      <c r="BXF76" s="39"/>
      <c r="BXG76" s="40"/>
      <c r="BXH76" s="40"/>
      <c r="BXI76" s="40"/>
      <c r="BXJ76" s="40"/>
      <c r="BXK76" s="40"/>
      <c r="BXL76" s="40"/>
      <c r="BXM76" s="41"/>
      <c r="BXN76" s="38"/>
      <c r="BXO76" s="39"/>
      <c r="BXP76" s="40"/>
      <c r="BXQ76" s="40"/>
      <c r="BXR76" s="40"/>
      <c r="BXS76" s="40"/>
      <c r="BXT76" s="40"/>
      <c r="BXU76" s="40"/>
      <c r="BXV76" s="41"/>
      <c r="BXW76" s="38"/>
      <c r="BXX76" s="39"/>
      <c r="BXY76" s="40"/>
      <c r="BXZ76" s="40"/>
      <c r="BYA76" s="40"/>
      <c r="BYB76" s="40"/>
      <c r="BYC76" s="40"/>
      <c r="BYD76" s="40"/>
      <c r="BYE76" s="41"/>
      <c r="BYF76" s="38"/>
      <c r="BYG76" s="39"/>
      <c r="BYH76" s="40"/>
      <c r="BYI76" s="40"/>
      <c r="BYJ76" s="40"/>
      <c r="BYK76" s="40"/>
      <c r="BYL76" s="40"/>
      <c r="BYM76" s="40"/>
      <c r="BYN76" s="41"/>
      <c r="BYO76" s="38"/>
      <c r="BYP76" s="39"/>
      <c r="BYQ76" s="40"/>
      <c r="BYR76" s="40"/>
      <c r="BYS76" s="40"/>
      <c r="BYT76" s="40"/>
      <c r="BYU76" s="40"/>
      <c r="BYV76" s="40"/>
      <c r="BYW76" s="41"/>
      <c r="BYX76" s="38"/>
      <c r="BYY76" s="39"/>
      <c r="BYZ76" s="40"/>
      <c r="BZA76" s="40"/>
      <c r="BZB76" s="40"/>
      <c r="BZC76" s="40"/>
      <c r="BZD76" s="40"/>
      <c r="BZE76" s="40"/>
      <c r="BZF76" s="41"/>
      <c r="BZG76" s="38"/>
      <c r="BZH76" s="39"/>
      <c r="BZI76" s="40"/>
      <c r="BZJ76" s="40"/>
      <c r="BZK76" s="40"/>
      <c r="BZL76" s="40"/>
      <c r="BZM76" s="40"/>
      <c r="BZN76" s="40"/>
      <c r="BZO76" s="41"/>
      <c r="BZP76" s="38"/>
      <c r="BZQ76" s="39"/>
      <c r="BZR76" s="40"/>
      <c r="BZS76" s="40"/>
      <c r="BZT76" s="40"/>
      <c r="BZU76" s="40"/>
      <c r="BZV76" s="40"/>
      <c r="BZW76" s="40"/>
      <c r="BZX76" s="41"/>
      <c r="BZY76" s="38"/>
      <c r="BZZ76" s="39"/>
      <c r="CAA76" s="40"/>
      <c r="CAB76" s="40"/>
      <c r="CAC76" s="40"/>
      <c r="CAD76" s="40"/>
      <c r="CAE76" s="40"/>
      <c r="CAF76" s="40"/>
      <c r="CAG76" s="41"/>
      <c r="CAH76" s="38"/>
      <c r="CAI76" s="39"/>
      <c r="CAJ76" s="40"/>
      <c r="CAK76" s="40"/>
      <c r="CAL76" s="40"/>
      <c r="CAM76" s="40"/>
      <c r="CAN76" s="40"/>
      <c r="CAO76" s="40"/>
      <c r="CAP76" s="41"/>
      <c r="CAQ76" s="38"/>
      <c r="CAR76" s="39"/>
      <c r="CAS76" s="40"/>
      <c r="CAT76" s="40"/>
      <c r="CAU76" s="40"/>
      <c r="CAV76" s="40"/>
      <c r="CAW76" s="40"/>
      <c r="CAX76" s="40"/>
      <c r="CAY76" s="41"/>
      <c r="CAZ76" s="38"/>
      <c r="CBA76" s="39"/>
      <c r="CBB76" s="40"/>
      <c r="CBC76" s="40"/>
      <c r="CBD76" s="40"/>
      <c r="CBE76" s="40"/>
      <c r="CBF76" s="40"/>
      <c r="CBG76" s="40"/>
      <c r="CBH76" s="41"/>
      <c r="CBI76" s="38"/>
      <c r="CBJ76" s="39"/>
      <c r="CBK76" s="40"/>
      <c r="CBL76" s="40"/>
      <c r="CBM76" s="40"/>
      <c r="CBN76" s="40"/>
      <c r="CBO76" s="40"/>
      <c r="CBP76" s="40"/>
      <c r="CBQ76" s="41"/>
      <c r="CBR76" s="38"/>
      <c r="CBS76" s="39"/>
      <c r="CBT76" s="40"/>
      <c r="CBU76" s="40"/>
      <c r="CBV76" s="40"/>
      <c r="CBW76" s="40"/>
      <c r="CBX76" s="40"/>
      <c r="CBY76" s="40"/>
      <c r="CBZ76" s="41"/>
      <c r="CCA76" s="38"/>
      <c r="CCB76" s="39"/>
      <c r="CCC76" s="40"/>
      <c r="CCD76" s="40"/>
      <c r="CCE76" s="40"/>
      <c r="CCF76" s="40"/>
      <c r="CCG76" s="40"/>
      <c r="CCH76" s="40"/>
      <c r="CCI76" s="41"/>
      <c r="CCJ76" s="38"/>
      <c r="CCK76" s="39"/>
      <c r="CCL76" s="40"/>
      <c r="CCM76" s="40"/>
      <c r="CCN76" s="40"/>
      <c r="CCO76" s="40"/>
      <c r="CCP76" s="40"/>
      <c r="CCQ76" s="40"/>
      <c r="CCR76" s="41"/>
      <c r="CCS76" s="38"/>
      <c r="CCT76" s="39"/>
      <c r="CCU76" s="40"/>
      <c r="CCV76" s="40"/>
      <c r="CCW76" s="40"/>
      <c r="CCX76" s="40"/>
      <c r="CCY76" s="40"/>
      <c r="CCZ76" s="40"/>
      <c r="CDA76" s="41"/>
      <c r="CDB76" s="38"/>
      <c r="CDC76" s="39"/>
      <c r="CDD76" s="40"/>
      <c r="CDE76" s="40"/>
      <c r="CDF76" s="40"/>
      <c r="CDG76" s="40"/>
      <c r="CDH76" s="40"/>
      <c r="CDI76" s="40"/>
      <c r="CDJ76" s="41"/>
      <c r="CDK76" s="38"/>
      <c r="CDL76" s="39"/>
      <c r="CDM76" s="40"/>
      <c r="CDN76" s="40"/>
      <c r="CDO76" s="40"/>
      <c r="CDP76" s="40"/>
      <c r="CDQ76" s="40"/>
      <c r="CDR76" s="40"/>
      <c r="CDS76" s="41"/>
      <c r="CDT76" s="38"/>
      <c r="CDU76" s="39"/>
      <c r="CDV76" s="40"/>
      <c r="CDW76" s="40"/>
      <c r="CDX76" s="40"/>
      <c r="CDY76" s="40"/>
      <c r="CDZ76" s="40"/>
      <c r="CEA76" s="40"/>
      <c r="CEB76" s="41"/>
      <c r="CEC76" s="38"/>
      <c r="CED76" s="39"/>
      <c r="CEE76" s="40"/>
      <c r="CEF76" s="40"/>
      <c r="CEG76" s="40"/>
      <c r="CEH76" s="40"/>
      <c r="CEI76" s="40"/>
      <c r="CEJ76" s="40"/>
      <c r="CEK76" s="41"/>
      <c r="CEL76" s="38"/>
      <c r="CEM76" s="39"/>
      <c r="CEN76" s="40"/>
      <c r="CEO76" s="40"/>
      <c r="CEP76" s="40"/>
      <c r="CEQ76" s="40"/>
      <c r="CER76" s="40"/>
      <c r="CES76" s="40"/>
      <c r="CET76" s="41"/>
      <c r="CEU76" s="38"/>
      <c r="CEV76" s="39"/>
      <c r="CEW76" s="40"/>
      <c r="CEX76" s="40"/>
      <c r="CEY76" s="40"/>
      <c r="CEZ76" s="40"/>
      <c r="CFA76" s="40"/>
      <c r="CFB76" s="40"/>
      <c r="CFC76" s="41"/>
      <c r="CFD76" s="38"/>
      <c r="CFE76" s="39"/>
      <c r="CFF76" s="40"/>
      <c r="CFG76" s="40"/>
      <c r="CFH76" s="40"/>
      <c r="CFI76" s="40"/>
      <c r="CFJ76" s="40"/>
      <c r="CFK76" s="40"/>
      <c r="CFL76" s="41"/>
      <c r="CFM76" s="38"/>
      <c r="CFN76" s="39"/>
      <c r="CFO76" s="40"/>
      <c r="CFP76" s="40"/>
      <c r="CFQ76" s="40"/>
      <c r="CFR76" s="40"/>
      <c r="CFS76" s="40"/>
      <c r="CFT76" s="40"/>
      <c r="CFU76" s="41"/>
      <c r="CFV76" s="38"/>
      <c r="CFW76" s="39"/>
      <c r="CFX76" s="40"/>
      <c r="CFY76" s="40"/>
      <c r="CFZ76" s="40"/>
      <c r="CGA76" s="40"/>
      <c r="CGB76" s="40"/>
      <c r="CGC76" s="40"/>
      <c r="CGD76" s="41"/>
      <c r="CGE76" s="38"/>
      <c r="CGF76" s="39"/>
      <c r="CGG76" s="40"/>
      <c r="CGH76" s="40"/>
      <c r="CGI76" s="40"/>
      <c r="CGJ76" s="40"/>
      <c r="CGK76" s="40"/>
      <c r="CGL76" s="40"/>
      <c r="CGM76" s="41"/>
      <c r="CGN76" s="38"/>
      <c r="CGO76" s="39"/>
      <c r="CGP76" s="40"/>
      <c r="CGQ76" s="40"/>
      <c r="CGR76" s="40"/>
      <c r="CGS76" s="40"/>
      <c r="CGT76" s="40"/>
      <c r="CGU76" s="40"/>
      <c r="CGV76" s="41"/>
      <c r="CGW76" s="38"/>
      <c r="CGX76" s="39"/>
      <c r="CGY76" s="40"/>
      <c r="CGZ76" s="40"/>
      <c r="CHA76" s="40"/>
      <c r="CHB76" s="40"/>
      <c r="CHC76" s="40"/>
      <c r="CHD76" s="40"/>
      <c r="CHE76" s="41"/>
      <c r="CHF76" s="38"/>
      <c r="CHG76" s="39"/>
      <c r="CHH76" s="40"/>
      <c r="CHI76" s="40"/>
      <c r="CHJ76" s="40"/>
      <c r="CHK76" s="40"/>
      <c r="CHL76" s="40"/>
      <c r="CHM76" s="40"/>
      <c r="CHN76" s="41"/>
      <c r="CHO76" s="38"/>
      <c r="CHP76" s="39"/>
      <c r="CHQ76" s="40"/>
      <c r="CHR76" s="40"/>
      <c r="CHS76" s="40"/>
      <c r="CHT76" s="40"/>
      <c r="CHU76" s="40"/>
      <c r="CHV76" s="40"/>
      <c r="CHW76" s="41"/>
      <c r="CHX76" s="38"/>
      <c r="CHY76" s="39"/>
      <c r="CHZ76" s="40"/>
      <c r="CIA76" s="40"/>
      <c r="CIB76" s="40"/>
      <c r="CIC76" s="40"/>
      <c r="CID76" s="40"/>
      <c r="CIE76" s="40"/>
      <c r="CIF76" s="41"/>
      <c r="CIG76" s="38"/>
      <c r="CIH76" s="39"/>
      <c r="CII76" s="40"/>
      <c r="CIJ76" s="40"/>
      <c r="CIK76" s="40"/>
      <c r="CIL76" s="40"/>
      <c r="CIM76" s="40"/>
      <c r="CIN76" s="40"/>
      <c r="CIO76" s="41"/>
      <c r="CIP76" s="38"/>
      <c r="CIQ76" s="39"/>
      <c r="CIR76" s="40"/>
      <c r="CIS76" s="40"/>
      <c r="CIT76" s="40"/>
      <c r="CIU76" s="40"/>
      <c r="CIV76" s="40"/>
      <c r="CIW76" s="40"/>
      <c r="CIX76" s="41"/>
      <c r="CIY76" s="38"/>
      <c r="CIZ76" s="39"/>
      <c r="CJA76" s="40"/>
      <c r="CJB76" s="40"/>
      <c r="CJC76" s="40"/>
      <c r="CJD76" s="40"/>
      <c r="CJE76" s="40"/>
      <c r="CJF76" s="40"/>
      <c r="CJG76" s="41"/>
      <c r="CJH76" s="38"/>
      <c r="CJI76" s="39"/>
      <c r="CJJ76" s="40"/>
      <c r="CJK76" s="40"/>
      <c r="CJL76" s="40"/>
      <c r="CJM76" s="40"/>
      <c r="CJN76" s="40"/>
      <c r="CJO76" s="40"/>
      <c r="CJP76" s="41"/>
      <c r="CJQ76" s="38"/>
      <c r="CJR76" s="39"/>
      <c r="CJS76" s="40"/>
      <c r="CJT76" s="40"/>
      <c r="CJU76" s="40"/>
      <c r="CJV76" s="40"/>
      <c r="CJW76" s="40"/>
      <c r="CJX76" s="40"/>
      <c r="CJY76" s="41"/>
      <c r="CJZ76" s="38"/>
      <c r="CKA76" s="39"/>
      <c r="CKB76" s="40"/>
      <c r="CKC76" s="40"/>
      <c r="CKD76" s="40"/>
      <c r="CKE76" s="40"/>
      <c r="CKF76" s="40"/>
      <c r="CKG76" s="40"/>
      <c r="CKH76" s="41"/>
      <c r="CKI76" s="38"/>
      <c r="CKJ76" s="39"/>
      <c r="CKK76" s="40"/>
      <c r="CKL76" s="40"/>
      <c r="CKM76" s="40"/>
      <c r="CKN76" s="40"/>
      <c r="CKO76" s="40"/>
      <c r="CKP76" s="40"/>
      <c r="CKQ76" s="41"/>
      <c r="CKR76" s="38"/>
      <c r="CKS76" s="39"/>
      <c r="CKT76" s="40"/>
      <c r="CKU76" s="40"/>
      <c r="CKV76" s="40"/>
      <c r="CKW76" s="40"/>
      <c r="CKX76" s="40"/>
      <c r="CKY76" s="40"/>
      <c r="CKZ76" s="41"/>
      <c r="CLA76" s="38"/>
      <c r="CLB76" s="39"/>
      <c r="CLC76" s="40"/>
      <c r="CLD76" s="40"/>
      <c r="CLE76" s="40"/>
      <c r="CLF76" s="40"/>
      <c r="CLG76" s="40"/>
      <c r="CLH76" s="40"/>
      <c r="CLI76" s="41"/>
      <c r="CLJ76" s="38"/>
      <c r="CLK76" s="39"/>
      <c r="CLL76" s="40"/>
      <c r="CLM76" s="40"/>
      <c r="CLN76" s="40"/>
      <c r="CLO76" s="40"/>
      <c r="CLP76" s="40"/>
      <c r="CLQ76" s="40"/>
      <c r="CLR76" s="41"/>
      <c r="CLS76" s="38"/>
      <c r="CLT76" s="39"/>
      <c r="CLU76" s="40"/>
      <c r="CLV76" s="40"/>
      <c r="CLW76" s="40"/>
      <c r="CLX76" s="40"/>
      <c r="CLY76" s="40"/>
      <c r="CLZ76" s="40"/>
      <c r="CMA76" s="41"/>
      <c r="CMB76" s="38"/>
      <c r="CMC76" s="39"/>
      <c r="CMD76" s="40"/>
      <c r="CME76" s="40"/>
      <c r="CMF76" s="40"/>
      <c r="CMG76" s="40"/>
      <c r="CMH76" s="40"/>
      <c r="CMI76" s="40"/>
      <c r="CMJ76" s="41"/>
      <c r="CMK76" s="38"/>
      <c r="CML76" s="39"/>
      <c r="CMM76" s="40"/>
      <c r="CMN76" s="40"/>
      <c r="CMO76" s="40"/>
      <c r="CMP76" s="40"/>
      <c r="CMQ76" s="40"/>
      <c r="CMR76" s="40"/>
      <c r="CMS76" s="41"/>
      <c r="CMT76" s="38"/>
      <c r="CMU76" s="39"/>
      <c r="CMV76" s="40"/>
      <c r="CMW76" s="40"/>
      <c r="CMX76" s="40"/>
      <c r="CMY76" s="40"/>
      <c r="CMZ76" s="40"/>
      <c r="CNA76" s="40"/>
      <c r="CNB76" s="41"/>
      <c r="CNC76" s="38"/>
      <c r="CND76" s="39"/>
      <c r="CNE76" s="40"/>
      <c r="CNF76" s="40"/>
      <c r="CNG76" s="40"/>
      <c r="CNH76" s="40"/>
      <c r="CNI76" s="40"/>
      <c r="CNJ76" s="40"/>
      <c r="CNK76" s="41"/>
      <c r="CNL76" s="38"/>
      <c r="CNM76" s="39"/>
      <c r="CNN76" s="40"/>
      <c r="CNO76" s="40"/>
      <c r="CNP76" s="40"/>
      <c r="CNQ76" s="40"/>
      <c r="CNR76" s="40"/>
      <c r="CNS76" s="40"/>
      <c r="CNT76" s="41"/>
      <c r="CNU76" s="38"/>
      <c r="CNV76" s="39"/>
      <c r="CNW76" s="40"/>
      <c r="CNX76" s="40"/>
      <c r="CNY76" s="40"/>
      <c r="CNZ76" s="40"/>
      <c r="COA76" s="40"/>
      <c r="COB76" s="40"/>
      <c r="COC76" s="41"/>
      <c r="COD76" s="38"/>
      <c r="COE76" s="39"/>
      <c r="COF76" s="40"/>
      <c r="COG76" s="40"/>
      <c r="COH76" s="40"/>
      <c r="COI76" s="40"/>
      <c r="COJ76" s="40"/>
      <c r="COK76" s="40"/>
      <c r="COL76" s="41"/>
      <c r="COM76" s="38"/>
      <c r="CON76" s="39"/>
      <c r="COO76" s="40"/>
      <c r="COP76" s="40"/>
      <c r="COQ76" s="40"/>
      <c r="COR76" s="40"/>
      <c r="COS76" s="40"/>
      <c r="COT76" s="40"/>
      <c r="COU76" s="41"/>
      <c r="COV76" s="38"/>
      <c r="COW76" s="39"/>
      <c r="COX76" s="40"/>
      <c r="COY76" s="40"/>
      <c r="COZ76" s="40"/>
      <c r="CPA76" s="40"/>
      <c r="CPB76" s="40"/>
      <c r="CPC76" s="40"/>
      <c r="CPD76" s="41"/>
      <c r="CPE76" s="38"/>
      <c r="CPF76" s="39"/>
      <c r="CPG76" s="40"/>
      <c r="CPH76" s="40"/>
      <c r="CPI76" s="40"/>
      <c r="CPJ76" s="40"/>
      <c r="CPK76" s="40"/>
      <c r="CPL76" s="40"/>
      <c r="CPM76" s="41"/>
      <c r="CPN76" s="38"/>
      <c r="CPO76" s="39"/>
      <c r="CPP76" s="40"/>
      <c r="CPQ76" s="40"/>
      <c r="CPR76" s="40"/>
      <c r="CPS76" s="40"/>
      <c r="CPT76" s="40"/>
      <c r="CPU76" s="40"/>
      <c r="CPV76" s="41"/>
      <c r="CPW76" s="38"/>
      <c r="CPX76" s="39"/>
      <c r="CPY76" s="40"/>
      <c r="CPZ76" s="40"/>
      <c r="CQA76" s="40"/>
      <c r="CQB76" s="40"/>
      <c r="CQC76" s="40"/>
      <c r="CQD76" s="40"/>
      <c r="CQE76" s="41"/>
      <c r="CQF76" s="38"/>
      <c r="CQG76" s="39"/>
      <c r="CQH76" s="40"/>
      <c r="CQI76" s="40"/>
      <c r="CQJ76" s="40"/>
      <c r="CQK76" s="40"/>
      <c r="CQL76" s="40"/>
      <c r="CQM76" s="40"/>
      <c r="CQN76" s="41"/>
      <c r="CQO76" s="38"/>
      <c r="CQP76" s="39"/>
      <c r="CQQ76" s="40"/>
      <c r="CQR76" s="40"/>
      <c r="CQS76" s="40"/>
      <c r="CQT76" s="40"/>
      <c r="CQU76" s="40"/>
      <c r="CQV76" s="40"/>
      <c r="CQW76" s="41"/>
      <c r="CQX76" s="38"/>
      <c r="CQY76" s="39"/>
      <c r="CQZ76" s="40"/>
      <c r="CRA76" s="40"/>
      <c r="CRB76" s="40"/>
      <c r="CRC76" s="40"/>
      <c r="CRD76" s="40"/>
      <c r="CRE76" s="40"/>
      <c r="CRF76" s="41"/>
      <c r="CRG76" s="38"/>
      <c r="CRH76" s="39"/>
      <c r="CRI76" s="40"/>
      <c r="CRJ76" s="40"/>
      <c r="CRK76" s="40"/>
      <c r="CRL76" s="40"/>
      <c r="CRM76" s="40"/>
      <c r="CRN76" s="40"/>
      <c r="CRO76" s="41"/>
      <c r="CRP76" s="38"/>
      <c r="CRQ76" s="39"/>
      <c r="CRR76" s="40"/>
      <c r="CRS76" s="40"/>
      <c r="CRT76" s="40"/>
      <c r="CRU76" s="40"/>
      <c r="CRV76" s="40"/>
      <c r="CRW76" s="40"/>
      <c r="CRX76" s="41"/>
      <c r="CRY76" s="38"/>
      <c r="CRZ76" s="39"/>
      <c r="CSA76" s="40"/>
      <c r="CSB76" s="40"/>
      <c r="CSC76" s="40"/>
      <c r="CSD76" s="40"/>
      <c r="CSE76" s="40"/>
      <c r="CSF76" s="40"/>
      <c r="CSG76" s="41"/>
      <c r="CSH76" s="38"/>
      <c r="CSI76" s="39"/>
      <c r="CSJ76" s="40"/>
      <c r="CSK76" s="40"/>
      <c r="CSL76" s="40"/>
      <c r="CSM76" s="40"/>
      <c r="CSN76" s="40"/>
      <c r="CSO76" s="40"/>
      <c r="CSP76" s="41"/>
      <c r="CSQ76" s="38"/>
      <c r="CSR76" s="39"/>
      <c r="CSS76" s="40"/>
      <c r="CST76" s="40"/>
      <c r="CSU76" s="40"/>
      <c r="CSV76" s="40"/>
      <c r="CSW76" s="40"/>
      <c r="CSX76" s="40"/>
      <c r="CSY76" s="41"/>
      <c r="CSZ76" s="38"/>
      <c r="CTA76" s="39"/>
      <c r="CTB76" s="40"/>
      <c r="CTC76" s="40"/>
      <c r="CTD76" s="40"/>
      <c r="CTE76" s="40"/>
      <c r="CTF76" s="40"/>
      <c r="CTG76" s="40"/>
      <c r="CTH76" s="41"/>
      <c r="CTI76" s="38"/>
      <c r="CTJ76" s="39"/>
      <c r="CTK76" s="40"/>
      <c r="CTL76" s="40"/>
      <c r="CTM76" s="40"/>
      <c r="CTN76" s="40"/>
      <c r="CTO76" s="40"/>
      <c r="CTP76" s="40"/>
      <c r="CTQ76" s="41"/>
      <c r="CTR76" s="38"/>
      <c r="CTS76" s="39"/>
      <c r="CTT76" s="40"/>
      <c r="CTU76" s="40"/>
      <c r="CTV76" s="40"/>
      <c r="CTW76" s="40"/>
      <c r="CTX76" s="40"/>
      <c r="CTY76" s="40"/>
      <c r="CTZ76" s="41"/>
      <c r="CUA76" s="38"/>
      <c r="CUB76" s="39"/>
      <c r="CUC76" s="40"/>
      <c r="CUD76" s="40"/>
      <c r="CUE76" s="40"/>
      <c r="CUF76" s="40"/>
      <c r="CUG76" s="40"/>
      <c r="CUH76" s="40"/>
      <c r="CUI76" s="41"/>
      <c r="CUJ76" s="38"/>
      <c r="CUK76" s="39"/>
      <c r="CUL76" s="40"/>
      <c r="CUM76" s="40"/>
      <c r="CUN76" s="40"/>
      <c r="CUO76" s="40"/>
      <c r="CUP76" s="40"/>
      <c r="CUQ76" s="40"/>
      <c r="CUR76" s="41"/>
      <c r="CUS76" s="38"/>
      <c r="CUT76" s="39"/>
      <c r="CUU76" s="40"/>
      <c r="CUV76" s="40"/>
      <c r="CUW76" s="40"/>
      <c r="CUX76" s="40"/>
      <c r="CUY76" s="40"/>
      <c r="CUZ76" s="40"/>
      <c r="CVA76" s="41"/>
      <c r="CVB76" s="38"/>
      <c r="CVC76" s="39"/>
      <c r="CVD76" s="40"/>
      <c r="CVE76" s="40"/>
      <c r="CVF76" s="40"/>
      <c r="CVG76" s="40"/>
      <c r="CVH76" s="40"/>
      <c r="CVI76" s="40"/>
      <c r="CVJ76" s="41"/>
      <c r="CVK76" s="38"/>
      <c r="CVL76" s="39"/>
      <c r="CVM76" s="40"/>
      <c r="CVN76" s="40"/>
      <c r="CVO76" s="40"/>
      <c r="CVP76" s="40"/>
      <c r="CVQ76" s="40"/>
      <c r="CVR76" s="40"/>
      <c r="CVS76" s="41"/>
      <c r="CVT76" s="38"/>
      <c r="CVU76" s="39"/>
      <c r="CVV76" s="40"/>
      <c r="CVW76" s="40"/>
      <c r="CVX76" s="40"/>
      <c r="CVY76" s="40"/>
      <c r="CVZ76" s="40"/>
      <c r="CWA76" s="40"/>
      <c r="CWB76" s="41"/>
      <c r="CWC76" s="38"/>
      <c r="CWD76" s="39"/>
      <c r="CWE76" s="40"/>
      <c r="CWF76" s="40"/>
      <c r="CWG76" s="40"/>
      <c r="CWH76" s="40"/>
      <c r="CWI76" s="40"/>
      <c r="CWJ76" s="40"/>
      <c r="CWK76" s="41"/>
      <c r="CWL76" s="38"/>
      <c r="CWM76" s="39"/>
      <c r="CWN76" s="40"/>
      <c r="CWO76" s="40"/>
      <c r="CWP76" s="40"/>
      <c r="CWQ76" s="40"/>
      <c r="CWR76" s="40"/>
      <c r="CWS76" s="40"/>
      <c r="CWT76" s="41"/>
      <c r="CWU76" s="38"/>
      <c r="CWV76" s="39"/>
      <c r="CWW76" s="40"/>
      <c r="CWX76" s="40"/>
      <c r="CWY76" s="40"/>
      <c r="CWZ76" s="40"/>
      <c r="CXA76" s="40"/>
      <c r="CXB76" s="40"/>
      <c r="CXC76" s="41"/>
      <c r="CXD76" s="38"/>
      <c r="CXE76" s="39"/>
      <c r="CXF76" s="40"/>
      <c r="CXG76" s="40"/>
      <c r="CXH76" s="40"/>
      <c r="CXI76" s="40"/>
      <c r="CXJ76" s="40"/>
      <c r="CXK76" s="40"/>
      <c r="CXL76" s="41"/>
      <c r="CXM76" s="38"/>
      <c r="CXN76" s="39"/>
      <c r="CXO76" s="40"/>
      <c r="CXP76" s="40"/>
      <c r="CXQ76" s="40"/>
      <c r="CXR76" s="40"/>
      <c r="CXS76" s="40"/>
      <c r="CXT76" s="40"/>
      <c r="CXU76" s="41"/>
      <c r="CXV76" s="38"/>
      <c r="CXW76" s="39"/>
      <c r="CXX76" s="40"/>
      <c r="CXY76" s="40"/>
      <c r="CXZ76" s="40"/>
      <c r="CYA76" s="40"/>
      <c r="CYB76" s="40"/>
      <c r="CYC76" s="40"/>
      <c r="CYD76" s="41"/>
      <c r="CYE76" s="38"/>
      <c r="CYF76" s="39"/>
      <c r="CYG76" s="40"/>
      <c r="CYH76" s="40"/>
      <c r="CYI76" s="40"/>
      <c r="CYJ76" s="40"/>
      <c r="CYK76" s="40"/>
      <c r="CYL76" s="40"/>
      <c r="CYM76" s="41"/>
      <c r="CYN76" s="38"/>
      <c r="CYO76" s="39"/>
      <c r="CYP76" s="40"/>
      <c r="CYQ76" s="40"/>
      <c r="CYR76" s="40"/>
      <c r="CYS76" s="40"/>
      <c r="CYT76" s="40"/>
      <c r="CYU76" s="40"/>
      <c r="CYV76" s="41"/>
      <c r="CYW76" s="38"/>
      <c r="CYX76" s="39"/>
      <c r="CYY76" s="40"/>
      <c r="CYZ76" s="40"/>
      <c r="CZA76" s="40"/>
      <c r="CZB76" s="40"/>
      <c r="CZC76" s="40"/>
      <c r="CZD76" s="40"/>
      <c r="CZE76" s="41"/>
      <c r="CZF76" s="38"/>
      <c r="CZG76" s="39"/>
      <c r="CZH76" s="40"/>
      <c r="CZI76" s="40"/>
      <c r="CZJ76" s="40"/>
      <c r="CZK76" s="40"/>
      <c r="CZL76" s="40"/>
      <c r="CZM76" s="40"/>
      <c r="CZN76" s="41"/>
      <c r="CZO76" s="38"/>
      <c r="CZP76" s="39"/>
      <c r="CZQ76" s="40"/>
      <c r="CZR76" s="40"/>
      <c r="CZS76" s="40"/>
      <c r="CZT76" s="40"/>
      <c r="CZU76" s="40"/>
      <c r="CZV76" s="40"/>
      <c r="CZW76" s="41"/>
      <c r="CZX76" s="38"/>
      <c r="CZY76" s="39"/>
      <c r="CZZ76" s="40"/>
      <c r="DAA76" s="40"/>
      <c r="DAB76" s="40"/>
      <c r="DAC76" s="40"/>
      <c r="DAD76" s="40"/>
      <c r="DAE76" s="40"/>
      <c r="DAF76" s="41"/>
      <c r="DAG76" s="38"/>
      <c r="DAH76" s="39"/>
      <c r="DAI76" s="40"/>
      <c r="DAJ76" s="40"/>
      <c r="DAK76" s="40"/>
      <c r="DAL76" s="40"/>
      <c r="DAM76" s="40"/>
      <c r="DAN76" s="40"/>
      <c r="DAO76" s="41"/>
      <c r="DAP76" s="38"/>
      <c r="DAQ76" s="39"/>
      <c r="DAR76" s="40"/>
      <c r="DAS76" s="40"/>
      <c r="DAT76" s="40"/>
      <c r="DAU76" s="40"/>
      <c r="DAV76" s="40"/>
      <c r="DAW76" s="40"/>
      <c r="DAX76" s="41"/>
      <c r="DAY76" s="38"/>
      <c r="DAZ76" s="39"/>
      <c r="DBA76" s="40"/>
      <c r="DBB76" s="40"/>
      <c r="DBC76" s="40"/>
      <c r="DBD76" s="40"/>
      <c r="DBE76" s="40"/>
      <c r="DBF76" s="40"/>
      <c r="DBG76" s="41"/>
      <c r="DBH76" s="38"/>
      <c r="DBI76" s="39"/>
      <c r="DBJ76" s="40"/>
      <c r="DBK76" s="40"/>
      <c r="DBL76" s="40"/>
      <c r="DBM76" s="40"/>
      <c r="DBN76" s="40"/>
      <c r="DBO76" s="40"/>
      <c r="DBP76" s="41"/>
      <c r="DBQ76" s="38"/>
      <c r="DBR76" s="39"/>
      <c r="DBS76" s="40"/>
      <c r="DBT76" s="40"/>
      <c r="DBU76" s="40"/>
      <c r="DBV76" s="40"/>
      <c r="DBW76" s="40"/>
      <c r="DBX76" s="40"/>
      <c r="DBY76" s="41"/>
      <c r="DBZ76" s="38"/>
      <c r="DCA76" s="39"/>
      <c r="DCB76" s="40"/>
      <c r="DCC76" s="40"/>
      <c r="DCD76" s="40"/>
      <c r="DCE76" s="40"/>
      <c r="DCF76" s="40"/>
      <c r="DCG76" s="40"/>
      <c r="DCH76" s="41"/>
      <c r="DCI76" s="38"/>
      <c r="DCJ76" s="39"/>
      <c r="DCK76" s="40"/>
      <c r="DCL76" s="40"/>
      <c r="DCM76" s="40"/>
      <c r="DCN76" s="40"/>
      <c r="DCO76" s="40"/>
      <c r="DCP76" s="40"/>
      <c r="DCQ76" s="41"/>
      <c r="DCR76" s="38"/>
      <c r="DCS76" s="39"/>
      <c r="DCT76" s="40"/>
      <c r="DCU76" s="40"/>
      <c r="DCV76" s="40"/>
      <c r="DCW76" s="40"/>
      <c r="DCX76" s="40"/>
      <c r="DCY76" s="40"/>
      <c r="DCZ76" s="41"/>
      <c r="DDA76" s="38"/>
      <c r="DDB76" s="39"/>
      <c r="DDC76" s="40"/>
      <c r="DDD76" s="40"/>
      <c r="DDE76" s="40"/>
      <c r="DDF76" s="40"/>
      <c r="DDG76" s="40"/>
      <c r="DDH76" s="40"/>
      <c r="DDI76" s="41"/>
      <c r="DDJ76" s="38"/>
      <c r="DDK76" s="39"/>
      <c r="DDL76" s="40"/>
      <c r="DDM76" s="40"/>
      <c r="DDN76" s="40"/>
      <c r="DDO76" s="40"/>
      <c r="DDP76" s="40"/>
      <c r="DDQ76" s="40"/>
      <c r="DDR76" s="41"/>
      <c r="DDS76" s="38"/>
      <c r="DDT76" s="39"/>
      <c r="DDU76" s="40"/>
      <c r="DDV76" s="40"/>
      <c r="DDW76" s="40"/>
      <c r="DDX76" s="40"/>
      <c r="DDY76" s="40"/>
      <c r="DDZ76" s="40"/>
      <c r="DEA76" s="41"/>
      <c r="DEB76" s="38"/>
      <c r="DEC76" s="39"/>
      <c r="DED76" s="40"/>
      <c r="DEE76" s="40"/>
      <c r="DEF76" s="40"/>
      <c r="DEG76" s="40"/>
      <c r="DEH76" s="40"/>
      <c r="DEI76" s="40"/>
      <c r="DEJ76" s="41"/>
      <c r="DEK76" s="38"/>
      <c r="DEL76" s="39"/>
      <c r="DEM76" s="40"/>
      <c r="DEN76" s="40"/>
      <c r="DEO76" s="40"/>
      <c r="DEP76" s="40"/>
      <c r="DEQ76" s="40"/>
      <c r="DER76" s="40"/>
      <c r="DES76" s="41"/>
      <c r="DET76" s="38"/>
      <c r="DEU76" s="39"/>
      <c r="DEV76" s="40"/>
      <c r="DEW76" s="40"/>
      <c r="DEX76" s="40"/>
      <c r="DEY76" s="40"/>
      <c r="DEZ76" s="40"/>
      <c r="DFA76" s="40"/>
      <c r="DFB76" s="41"/>
      <c r="DFC76" s="38"/>
      <c r="DFD76" s="39"/>
      <c r="DFE76" s="40"/>
      <c r="DFF76" s="40"/>
      <c r="DFG76" s="40"/>
      <c r="DFH76" s="40"/>
      <c r="DFI76" s="40"/>
      <c r="DFJ76" s="40"/>
      <c r="DFK76" s="41"/>
      <c r="DFL76" s="38"/>
      <c r="DFM76" s="39"/>
      <c r="DFN76" s="40"/>
      <c r="DFO76" s="40"/>
      <c r="DFP76" s="40"/>
      <c r="DFQ76" s="40"/>
      <c r="DFR76" s="40"/>
      <c r="DFS76" s="40"/>
      <c r="DFT76" s="41"/>
      <c r="DFU76" s="38"/>
      <c r="DFV76" s="39"/>
      <c r="DFW76" s="40"/>
      <c r="DFX76" s="40"/>
      <c r="DFY76" s="40"/>
      <c r="DFZ76" s="40"/>
      <c r="DGA76" s="40"/>
      <c r="DGB76" s="40"/>
      <c r="DGC76" s="41"/>
      <c r="DGD76" s="38"/>
      <c r="DGE76" s="39"/>
      <c r="DGF76" s="40"/>
      <c r="DGG76" s="40"/>
      <c r="DGH76" s="40"/>
      <c r="DGI76" s="40"/>
      <c r="DGJ76" s="40"/>
      <c r="DGK76" s="40"/>
      <c r="DGL76" s="41"/>
      <c r="DGM76" s="38"/>
      <c r="DGN76" s="39"/>
      <c r="DGO76" s="40"/>
      <c r="DGP76" s="40"/>
      <c r="DGQ76" s="40"/>
      <c r="DGR76" s="40"/>
      <c r="DGS76" s="40"/>
      <c r="DGT76" s="40"/>
      <c r="DGU76" s="41"/>
      <c r="DGV76" s="38"/>
      <c r="DGW76" s="39"/>
      <c r="DGX76" s="40"/>
      <c r="DGY76" s="40"/>
      <c r="DGZ76" s="40"/>
      <c r="DHA76" s="40"/>
      <c r="DHB76" s="40"/>
      <c r="DHC76" s="40"/>
      <c r="DHD76" s="41"/>
      <c r="DHE76" s="38"/>
      <c r="DHF76" s="39"/>
      <c r="DHG76" s="40"/>
      <c r="DHH76" s="40"/>
      <c r="DHI76" s="40"/>
      <c r="DHJ76" s="40"/>
      <c r="DHK76" s="40"/>
      <c r="DHL76" s="40"/>
      <c r="DHM76" s="41"/>
      <c r="DHN76" s="38"/>
      <c r="DHO76" s="39"/>
      <c r="DHP76" s="40"/>
      <c r="DHQ76" s="40"/>
      <c r="DHR76" s="40"/>
      <c r="DHS76" s="40"/>
      <c r="DHT76" s="40"/>
      <c r="DHU76" s="40"/>
      <c r="DHV76" s="41"/>
      <c r="DHW76" s="38"/>
      <c r="DHX76" s="39"/>
      <c r="DHY76" s="40"/>
      <c r="DHZ76" s="40"/>
      <c r="DIA76" s="40"/>
      <c r="DIB76" s="40"/>
      <c r="DIC76" s="40"/>
      <c r="DID76" s="40"/>
      <c r="DIE76" s="41"/>
      <c r="DIF76" s="38"/>
      <c r="DIG76" s="39"/>
      <c r="DIH76" s="40"/>
      <c r="DII76" s="40"/>
      <c r="DIJ76" s="40"/>
      <c r="DIK76" s="40"/>
      <c r="DIL76" s="40"/>
      <c r="DIM76" s="40"/>
      <c r="DIN76" s="41"/>
      <c r="DIO76" s="38"/>
      <c r="DIP76" s="39"/>
      <c r="DIQ76" s="40"/>
      <c r="DIR76" s="40"/>
      <c r="DIS76" s="40"/>
      <c r="DIT76" s="40"/>
      <c r="DIU76" s="40"/>
      <c r="DIV76" s="40"/>
      <c r="DIW76" s="41"/>
      <c r="DIX76" s="38"/>
      <c r="DIY76" s="39"/>
      <c r="DIZ76" s="40"/>
      <c r="DJA76" s="40"/>
      <c r="DJB76" s="40"/>
      <c r="DJC76" s="40"/>
      <c r="DJD76" s="40"/>
      <c r="DJE76" s="40"/>
      <c r="DJF76" s="41"/>
      <c r="DJG76" s="38"/>
      <c r="DJH76" s="39"/>
      <c r="DJI76" s="40"/>
      <c r="DJJ76" s="40"/>
      <c r="DJK76" s="40"/>
      <c r="DJL76" s="40"/>
      <c r="DJM76" s="40"/>
      <c r="DJN76" s="40"/>
      <c r="DJO76" s="41"/>
      <c r="DJP76" s="38"/>
      <c r="DJQ76" s="39"/>
      <c r="DJR76" s="40"/>
      <c r="DJS76" s="40"/>
      <c r="DJT76" s="40"/>
      <c r="DJU76" s="40"/>
      <c r="DJV76" s="40"/>
      <c r="DJW76" s="40"/>
      <c r="DJX76" s="41"/>
      <c r="DJY76" s="38"/>
      <c r="DJZ76" s="39"/>
      <c r="DKA76" s="40"/>
      <c r="DKB76" s="40"/>
      <c r="DKC76" s="40"/>
      <c r="DKD76" s="40"/>
      <c r="DKE76" s="40"/>
      <c r="DKF76" s="40"/>
      <c r="DKG76" s="41"/>
      <c r="DKH76" s="38"/>
      <c r="DKI76" s="39"/>
      <c r="DKJ76" s="40"/>
      <c r="DKK76" s="40"/>
      <c r="DKL76" s="40"/>
      <c r="DKM76" s="40"/>
      <c r="DKN76" s="40"/>
      <c r="DKO76" s="40"/>
      <c r="DKP76" s="41"/>
      <c r="DKQ76" s="38"/>
      <c r="DKR76" s="39"/>
      <c r="DKS76" s="40"/>
      <c r="DKT76" s="40"/>
      <c r="DKU76" s="40"/>
      <c r="DKV76" s="40"/>
      <c r="DKW76" s="40"/>
      <c r="DKX76" s="40"/>
      <c r="DKY76" s="41"/>
      <c r="DKZ76" s="38"/>
      <c r="DLA76" s="39"/>
      <c r="DLB76" s="40"/>
      <c r="DLC76" s="40"/>
      <c r="DLD76" s="40"/>
      <c r="DLE76" s="40"/>
      <c r="DLF76" s="40"/>
      <c r="DLG76" s="40"/>
      <c r="DLH76" s="41"/>
      <c r="DLI76" s="38"/>
      <c r="DLJ76" s="39"/>
      <c r="DLK76" s="40"/>
      <c r="DLL76" s="40"/>
      <c r="DLM76" s="40"/>
      <c r="DLN76" s="40"/>
      <c r="DLO76" s="40"/>
      <c r="DLP76" s="40"/>
      <c r="DLQ76" s="41"/>
      <c r="DLR76" s="38"/>
      <c r="DLS76" s="39"/>
      <c r="DLT76" s="40"/>
      <c r="DLU76" s="40"/>
      <c r="DLV76" s="40"/>
      <c r="DLW76" s="40"/>
      <c r="DLX76" s="40"/>
      <c r="DLY76" s="40"/>
      <c r="DLZ76" s="41"/>
      <c r="DMA76" s="38"/>
      <c r="DMB76" s="39"/>
      <c r="DMC76" s="40"/>
      <c r="DMD76" s="40"/>
      <c r="DME76" s="40"/>
      <c r="DMF76" s="40"/>
      <c r="DMG76" s="40"/>
      <c r="DMH76" s="40"/>
      <c r="DMI76" s="41"/>
      <c r="DMJ76" s="38"/>
      <c r="DMK76" s="39"/>
      <c r="DML76" s="40"/>
      <c r="DMM76" s="40"/>
      <c r="DMN76" s="40"/>
      <c r="DMO76" s="40"/>
      <c r="DMP76" s="40"/>
      <c r="DMQ76" s="40"/>
      <c r="DMR76" s="41"/>
      <c r="DMS76" s="38"/>
      <c r="DMT76" s="39"/>
      <c r="DMU76" s="40"/>
      <c r="DMV76" s="40"/>
      <c r="DMW76" s="40"/>
      <c r="DMX76" s="40"/>
      <c r="DMY76" s="40"/>
      <c r="DMZ76" s="40"/>
      <c r="DNA76" s="41"/>
      <c r="DNB76" s="38"/>
      <c r="DNC76" s="39"/>
      <c r="DND76" s="40"/>
      <c r="DNE76" s="40"/>
      <c r="DNF76" s="40"/>
      <c r="DNG76" s="40"/>
      <c r="DNH76" s="40"/>
      <c r="DNI76" s="40"/>
      <c r="DNJ76" s="41"/>
      <c r="DNK76" s="38"/>
      <c r="DNL76" s="39"/>
      <c r="DNM76" s="40"/>
      <c r="DNN76" s="40"/>
      <c r="DNO76" s="40"/>
      <c r="DNP76" s="40"/>
      <c r="DNQ76" s="40"/>
      <c r="DNR76" s="40"/>
      <c r="DNS76" s="41"/>
      <c r="DNT76" s="38"/>
      <c r="DNU76" s="39"/>
      <c r="DNV76" s="40"/>
      <c r="DNW76" s="40"/>
      <c r="DNX76" s="40"/>
      <c r="DNY76" s="40"/>
      <c r="DNZ76" s="40"/>
      <c r="DOA76" s="40"/>
      <c r="DOB76" s="41"/>
      <c r="DOC76" s="38"/>
      <c r="DOD76" s="39"/>
      <c r="DOE76" s="40"/>
      <c r="DOF76" s="40"/>
      <c r="DOG76" s="40"/>
      <c r="DOH76" s="40"/>
      <c r="DOI76" s="40"/>
      <c r="DOJ76" s="40"/>
      <c r="DOK76" s="41"/>
      <c r="DOL76" s="38"/>
      <c r="DOM76" s="39"/>
      <c r="DON76" s="40"/>
      <c r="DOO76" s="40"/>
      <c r="DOP76" s="40"/>
      <c r="DOQ76" s="40"/>
      <c r="DOR76" s="40"/>
      <c r="DOS76" s="40"/>
      <c r="DOT76" s="41"/>
      <c r="DOU76" s="38"/>
      <c r="DOV76" s="39"/>
      <c r="DOW76" s="40"/>
      <c r="DOX76" s="40"/>
      <c r="DOY76" s="40"/>
      <c r="DOZ76" s="40"/>
      <c r="DPA76" s="40"/>
      <c r="DPB76" s="40"/>
      <c r="DPC76" s="41"/>
      <c r="DPD76" s="38"/>
      <c r="DPE76" s="39"/>
      <c r="DPF76" s="40"/>
      <c r="DPG76" s="40"/>
      <c r="DPH76" s="40"/>
      <c r="DPI76" s="40"/>
      <c r="DPJ76" s="40"/>
      <c r="DPK76" s="40"/>
      <c r="DPL76" s="41"/>
      <c r="DPM76" s="38"/>
      <c r="DPN76" s="39"/>
      <c r="DPO76" s="40"/>
      <c r="DPP76" s="40"/>
      <c r="DPQ76" s="40"/>
      <c r="DPR76" s="40"/>
      <c r="DPS76" s="40"/>
      <c r="DPT76" s="40"/>
      <c r="DPU76" s="41"/>
      <c r="DPV76" s="38"/>
      <c r="DPW76" s="39"/>
      <c r="DPX76" s="40"/>
      <c r="DPY76" s="40"/>
      <c r="DPZ76" s="40"/>
      <c r="DQA76" s="40"/>
      <c r="DQB76" s="40"/>
      <c r="DQC76" s="40"/>
      <c r="DQD76" s="41"/>
      <c r="DQE76" s="38"/>
      <c r="DQF76" s="39"/>
      <c r="DQG76" s="40"/>
      <c r="DQH76" s="40"/>
      <c r="DQI76" s="40"/>
      <c r="DQJ76" s="40"/>
      <c r="DQK76" s="40"/>
      <c r="DQL76" s="40"/>
      <c r="DQM76" s="41"/>
      <c r="DQN76" s="38"/>
      <c r="DQO76" s="39"/>
      <c r="DQP76" s="40"/>
      <c r="DQQ76" s="40"/>
      <c r="DQR76" s="40"/>
      <c r="DQS76" s="40"/>
      <c r="DQT76" s="40"/>
      <c r="DQU76" s="40"/>
      <c r="DQV76" s="41"/>
      <c r="DQW76" s="38"/>
      <c r="DQX76" s="39"/>
      <c r="DQY76" s="40"/>
      <c r="DQZ76" s="40"/>
      <c r="DRA76" s="40"/>
      <c r="DRB76" s="40"/>
      <c r="DRC76" s="40"/>
      <c r="DRD76" s="40"/>
      <c r="DRE76" s="41"/>
      <c r="DRF76" s="38"/>
      <c r="DRG76" s="39"/>
      <c r="DRH76" s="40"/>
      <c r="DRI76" s="40"/>
      <c r="DRJ76" s="40"/>
      <c r="DRK76" s="40"/>
      <c r="DRL76" s="40"/>
      <c r="DRM76" s="40"/>
      <c r="DRN76" s="41"/>
      <c r="DRO76" s="38"/>
      <c r="DRP76" s="39"/>
      <c r="DRQ76" s="40"/>
      <c r="DRR76" s="40"/>
      <c r="DRS76" s="40"/>
      <c r="DRT76" s="40"/>
      <c r="DRU76" s="40"/>
      <c r="DRV76" s="40"/>
      <c r="DRW76" s="41"/>
      <c r="DRX76" s="38"/>
      <c r="DRY76" s="39"/>
      <c r="DRZ76" s="40"/>
      <c r="DSA76" s="40"/>
      <c r="DSB76" s="40"/>
      <c r="DSC76" s="40"/>
      <c r="DSD76" s="40"/>
      <c r="DSE76" s="40"/>
      <c r="DSF76" s="41"/>
      <c r="DSG76" s="38"/>
      <c r="DSH76" s="39"/>
      <c r="DSI76" s="40"/>
      <c r="DSJ76" s="40"/>
      <c r="DSK76" s="40"/>
      <c r="DSL76" s="40"/>
      <c r="DSM76" s="40"/>
      <c r="DSN76" s="40"/>
      <c r="DSO76" s="41"/>
      <c r="DSP76" s="38"/>
      <c r="DSQ76" s="39"/>
      <c r="DSR76" s="40"/>
      <c r="DSS76" s="40"/>
      <c r="DST76" s="40"/>
      <c r="DSU76" s="40"/>
      <c r="DSV76" s="40"/>
      <c r="DSW76" s="40"/>
      <c r="DSX76" s="41"/>
      <c r="DSY76" s="38"/>
      <c r="DSZ76" s="39"/>
      <c r="DTA76" s="40"/>
      <c r="DTB76" s="40"/>
      <c r="DTC76" s="40"/>
      <c r="DTD76" s="40"/>
      <c r="DTE76" s="40"/>
      <c r="DTF76" s="40"/>
      <c r="DTG76" s="41"/>
      <c r="DTH76" s="38"/>
      <c r="DTI76" s="39"/>
      <c r="DTJ76" s="40"/>
      <c r="DTK76" s="40"/>
      <c r="DTL76" s="40"/>
      <c r="DTM76" s="40"/>
      <c r="DTN76" s="40"/>
      <c r="DTO76" s="40"/>
      <c r="DTP76" s="41"/>
      <c r="DTQ76" s="38"/>
      <c r="DTR76" s="39"/>
      <c r="DTS76" s="40"/>
      <c r="DTT76" s="40"/>
      <c r="DTU76" s="40"/>
      <c r="DTV76" s="40"/>
      <c r="DTW76" s="40"/>
      <c r="DTX76" s="40"/>
      <c r="DTY76" s="41"/>
      <c r="DTZ76" s="38"/>
      <c r="DUA76" s="39"/>
      <c r="DUB76" s="40"/>
      <c r="DUC76" s="40"/>
      <c r="DUD76" s="40"/>
      <c r="DUE76" s="40"/>
      <c r="DUF76" s="40"/>
      <c r="DUG76" s="40"/>
      <c r="DUH76" s="41"/>
      <c r="DUI76" s="38"/>
      <c r="DUJ76" s="39"/>
      <c r="DUK76" s="40"/>
      <c r="DUL76" s="40"/>
      <c r="DUM76" s="40"/>
      <c r="DUN76" s="40"/>
      <c r="DUO76" s="40"/>
      <c r="DUP76" s="40"/>
      <c r="DUQ76" s="41"/>
      <c r="DUR76" s="38"/>
      <c r="DUS76" s="39"/>
      <c r="DUT76" s="40"/>
      <c r="DUU76" s="40"/>
      <c r="DUV76" s="40"/>
      <c r="DUW76" s="40"/>
      <c r="DUX76" s="40"/>
      <c r="DUY76" s="40"/>
      <c r="DUZ76" s="41"/>
      <c r="DVA76" s="38"/>
      <c r="DVB76" s="39"/>
      <c r="DVC76" s="40"/>
      <c r="DVD76" s="40"/>
      <c r="DVE76" s="40"/>
      <c r="DVF76" s="40"/>
      <c r="DVG76" s="40"/>
      <c r="DVH76" s="40"/>
      <c r="DVI76" s="41"/>
      <c r="DVJ76" s="38"/>
      <c r="DVK76" s="39"/>
      <c r="DVL76" s="40"/>
      <c r="DVM76" s="40"/>
      <c r="DVN76" s="40"/>
      <c r="DVO76" s="40"/>
      <c r="DVP76" s="40"/>
      <c r="DVQ76" s="40"/>
      <c r="DVR76" s="41"/>
      <c r="DVS76" s="38"/>
      <c r="DVT76" s="39"/>
      <c r="DVU76" s="40"/>
      <c r="DVV76" s="40"/>
      <c r="DVW76" s="40"/>
      <c r="DVX76" s="40"/>
      <c r="DVY76" s="40"/>
      <c r="DVZ76" s="40"/>
      <c r="DWA76" s="41"/>
      <c r="DWB76" s="38"/>
      <c r="DWC76" s="39"/>
      <c r="DWD76" s="40"/>
      <c r="DWE76" s="40"/>
      <c r="DWF76" s="40"/>
      <c r="DWG76" s="40"/>
      <c r="DWH76" s="40"/>
      <c r="DWI76" s="40"/>
      <c r="DWJ76" s="41"/>
      <c r="DWK76" s="38"/>
      <c r="DWL76" s="39"/>
      <c r="DWM76" s="40"/>
      <c r="DWN76" s="40"/>
      <c r="DWO76" s="40"/>
      <c r="DWP76" s="40"/>
      <c r="DWQ76" s="40"/>
      <c r="DWR76" s="40"/>
      <c r="DWS76" s="41"/>
      <c r="DWT76" s="38"/>
      <c r="DWU76" s="39"/>
      <c r="DWV76" s="40"/>
      <c r="DWW76" s="40"/>
      <c r="DWX76" s="40"/>
      <c r="DWY76" s="40"/>
      <c r="DWZ76" s="40"/>
      <c r="DXA76" s="40"/>
      <c r="DXB76" s="41"/>
      <c r="DXC76" s="38"/>
      <c r="DXD76" s="39"/>
      <c r="DXE76" s="40"/>
      <c r="DXF76" s="40"/>
      <c r="DXG76" s="40"/>
      <c r="DXH76" s="40"/>
      <c r="DXI76" s="40"/>
      <c r="DXJ76" s="40"/>
      <c r="DXK76" s="41"/>
      <c r="DXL76" s="38"/>
      <c r="DXM76" s="39"/>
      <c r="DXN76" s="40"/>
      <c r="DXO76" s="40"/>
      <c r="DXP76" s="40"/>
      <c r="DXQ76" s="40"/>
      <c r="DXR76" s="40"/>
      <c r="DXS76" s="40"/>
      <c r="DXT76" s="41"/>
      <c r="DXU76" s="38"/>
      <c r="DXV76" s="39"/>
      <c r="DXW76" s="40"/>
      <c r="DXX76" s="40"/>
      <c r="DXY76" s="40"/>
      <c r="DXZ76" s="40"/>
      <c r="DYA76" s="40"/>
      <c r="DYB76" s="40"/>
      <c r="DYC76" s="41"/>
      <c r="DYD76" s="38"/>
      <c r="DYE76" s="39"/>
      <c r="DYF76" s="40"/>
      <c r="DYG76" s="40"/>
      <c r="DYH76" s="40"/>
      <c r="DYI76" s="40"/>
      <c r="DYJ76" s="40"/>
      <c r="DYK76" s="40"/>
      <c r="DYL76" s="41"/>
      <c r="DYM76" s="38"/>
      <c r="DYN76" s="39"/>
      <c r="DYO76" s="40"/>
      <c r="DYP76" s="40"/>
      <c r="DYQ76" s="40"/>
      <c r="DYR76" s="40"/>
      <c r="DYS76" s="40"/>
      <c r="DYT76" s="40"/>
      <c r="DYU76" s="41"/>
      <c r="DYV76" s="38"/>
      <c r="DYW76" s="39"/>
      <c r="DYX76" s="40"/>
      <c r="DYY76" s="40"/>
      <c r="DYZ76" s="40"/>
      <c r="DZA76" s="40"/>
      <c r="DZB76" s="40"/>
      <c r="DZC76" s="40"/>
      <c r="DZD76" s="41"/>
      <c r="DZE76" s="38"/>
      <c r="DZF76" s="39"/>
      <c r="DZG76" s="40"/>
      <c r="DZH76" s="40"/>
      <c r="DZI76" s="40"/>
      <c r="DZJ76" s="40"/>
      <c r="DZK76" s="40"/>
      <c r="DZL76" s="40"/>
      <c r="DZM76" s="41"/>
      <c r="DZN76" s="38"/>
      <c r="DZO76" s="39"/>
      <c r="DZP76" s="40"/>
      <c r="DZQ76" s="40"/>
      <c r="DZR76" s="40"/>
      <c r="DZS76" s="40"/>
      <c r="DZT76" s="40"/>
      <c r="DZU76" s="40"/>
      <c r="DZV76" s="41"/>
      <c r="DZW76" s="38"/>
      <c r="DZX76" s="39"/>
      <c r="DZY76" s="40"/>
      <c r="DZZ76" s="40"/>
      <c r="EAA76" s="40"/>
      <c r="EAB76" s="40"/>
      <c r="EAC76" s="40"/>
      <c r="EAD76" s="40"/>
      <c r="EAE76" s="41"/>
      <c r="EAF76" s="38"/>
      <c r="EAG76" s="39"/>
      <c r="EAH76" s="40"/>
      <c r="EAI76" s="40"/>
      <c r="EAJ76" s="40"/>
      <c r="EAK76" s="40"/>
      <c r="EAL76" s="40"/>
      <c r="EAM76" s="40"/>
      <c r="EAN76" s="41"/>
      <c r="EAO76" s="38"/>
      <c r="EAP76" s="39"/>
      <c r="EAQ76" s="40"/>
      <c r="EAR76" s="40"/>
      <c r="EAS76" s="40"/>
      <c r="EAT76" s="40"/>
      <c r="EAU76" s="40"/>
      <c r="EAV76" s="40"/>
      <c r="EAW76" s="41"/>
      <c r="EAX76" s="38"/>
      <c r="EAY76" s="39"/>
      <c r="EAZ76" s="40"/>
      <c r="EBA76" s="40"/>
      <c r="EBB76" s="40"/>
      <c r="EBC76" s="40"/>
      <c r="EBD76" s="40"/>
      <c r="EBE76" s="40"/>
      <c r="EBF76" s="41"/>
      <c r="EBG76" s="38"/>
      <c r="EBH76" s="39"/>
      <c r="EBI76" s="40"/>
      <c r="EBJ76" s="40"/>
      <c r="EBK76" s="40"/>
      <c r="EBL76" s="40"/>
      <c r="EBM76" s="40"/>
      <c r="EBN76" s="40"/>
      <c r="EBO76" s="41"/>
      <c r="EBP76" s="38"/>
      <c r="EBQ76" s="39"/>
      <c r="EBR76" s="40"/>
      <c r="EBS76" s="40"/>
      <c r="EBT76" s="40"/>
      <c r="EBU76" s="40"/>
      <c r="EBV76" s="40"/>
      <c r="EBW76" s="40"/>
      <c r="EBX76" s="41"/>
      <c r="EBY76" s="38"/>
      <c r="EBZ76" s="39"/>
      <c r="ECA76" s="40"/>
      <c r="ECB76" s="40"/>
      <c r="ECC76" s="40"/>
      <c r="ECD76" s="40"/>
      <c r="ECE76" s="40"/>
      <c r="ECF76" s="40"/>
      <c r="ECG76" s="41"/>
      <c r="ECH76" s="38"/>
      <c r="ECI76" s="39"/>
      <c r="ECJ76" s="40"/>
      <c r="ECK76" s="40"/>
      <c r="ECL76" s="40"/>
      <c r="ECM76" s="40"/>
      <c r="ECN76" s="40"/>
      <c r="ECO76" s="40"/>
      <c r="ECP76" s="41"/>
      <c r="ECQ76" s="38"/>
      <c r="ECR76" s="39"/>
      <c r="ECS76" s="40"/>
      <c r="ECT76" s="40"/>
      <c r="ECU76" s="40"/>
      <c r="ECV76" s="40"/>
      <c r="ECW76" s="40"/>
      <c r="ECX76" s="40"/>
      <c r="ECY76" s="41"/>
      <c r="ECZ76" s="38"/>
      <c r="EDA76" s="39"/>
      <c r="EDB76" s="40"/>
      <c r="EDC76" s="40"/>
      <c r="EDD76" s="40"/>
      <c r="EDE76" s="40"/>
      <c r="EDF76" s="40"/>
      <c r="EDG76" s="40"/>
      <c r="EDH76" s="41"/>
      <c r="EDI76" s="38"/>
      <c r="EDJ76" s="39"/>
      <c r="EDK76" s="40"/>
      <c r="EDL76" s="40"/>
      <c r="EDM76" s="40"/>
      <c r="EDN76" s="40"/>
      <c r="EDO76" s="40"/>
      <c r="EDP76" s="40"/>
      <c r="EDQ76" s="41"/>
      <c r="EDR76" s="38"/>
      <c r="EDS76" s="39"/>
      <c r="EDT76" s="40"/>
      <c r="EDU76" s="40"/>
      <c r="EDV76" s="40"/>
      <c r="EDW76" s="40"/>
      <c r="EDX76" s="40"/>
      <c r="EDY76" s="40"/>
      <c r="EDZ76" s="41"/>
      <c r="EEA76" s="38"/>
      <c r="EEB76" s="39"/>
      <c r="EEC76" s="40"/>
      <c r="EED76" s="40"/>
      <c r="EEE76" s="40"/>
      <c r="EEF76" s="40"/>
      <c r="EEG76" s="40"/>
      <c r="EEH76" s="40"/>
      <c r="EEI76" s="41"/>
      <c r="EEJ76" s="38"/>
      <c r="EEK76" s="39"/>
      <c r="EEL76" s="40"/>
      <c r="EEM76" s="40"/>
      <c r="EEN76" s="40"/>
      <c r="EEO76" s="40"/>
      <c r="EEP76" s="40"/>
      <c r="EEQ76" s="40"/>
      <c r="EER76" s="41"/>
      <c r="EES76" s="38"/>
      <c r="EET76" s="39"/>
      <c r="EEU76" s="40"/>
      <c r="EEV76" s="40"/>
      <c r="EEW76" s="40"/>
      <c r="EEX76" s="40"/>
      <c r="EEY76" s="40"/>
      <c r="EEZ76" s="40"/>
      <c r="EFA76" s="41"/>
      <c r="EFB76" s="38"/>
      <c r="EFC76" s="39"/>
      <c r="EFD76" s="40"/>
      <c r="EFE76" s="40"/>
      <c r="EFF76" s="40"/>
      <c r="EFG76" s="40"/>
      <c r="EFH76" s="40"/>
      <c r="EFI76" s="40"/>
      <c r="EFJ76" s="41"/>
      <c r="EFK76" s="38"/>
      <c r="EFL76" s="39"/>
      <c r="EFM76" s="40"/>
      <c r="EFN76" s="40"/>
      <c r="EFO76" s="40"/>
      <c r="EFP76" s="40"/>
      <c r="EFQ76" s="40"/>
      <c r="EFR76" s="40"/>
      <c r="EFS76" s="41"/>
      <c r="EFT76" s="38"/>
      <c r="EFU76" s="39"/>
      <c r="EFV76" s="40"/>
      <c r="EFW76" s="40"/>
      <c r="EFX76" s="40"/>
      <c r="EFY76" s="40"/>
      <c r="EFZ76" s="40"/>
      <c r="EGA76" s="40"/>
      <c r="EGB76" s="41"/>
      <c r="EGC76" s="38"/>
      <c r="EGD76" s="39"/>
      <c r="EGE76" s="40"/>
      <c r="EGF76" s="40"/>
      <c r="EGG76" s="40"/>
      <c r="EGH76" s="40"/>
      <c r="EGI76" s="40"/>
      <c r="EGJ76" s="40"/>
      <c r="EGK76" s="41"/>
      <c r="EGL76" s="38"/>
      <c r="EGM76" s="39"/>
      <c r="EGN76" s="40"/>
      <c r="EGO76" s="40"/>
      <c r="EGP76" s="40"/>
      <c r="EGQ76" s="40"/>
      <c r="EGR76" s="40"/>
      <c r="EGS76" s="40"/>
      <c r="EGT76" s="41"/>
      <c r="EGU76" s="38"/>
      <c r="EGV76" s="39"/>
      <c r="EGW76" s="40"/>
      <c r="EGX76" s="40"/>
      <c r="EGY76" s="40"/>
      <c r="EGZ76" s="40"/>
      <c r="EHA76" s="40"/>
      <c r="EHB76" s="40"/>
      <c r="EHC76" s="41"/>
      <c r="EHD76" s="38"/>
      <c r="EHE76" s="39"/>
      <c r="EHF76" s="40"/>
      <c r="EHG76" s="40"/>
      <c r="EHH76" s="40"/>
      <c r="EHI76" s="40"/>
      <c r="EHJ76" s="40"/>
      <c r="EHK76" s="40"/>
      <c r="EHL76" s="41"/>
      <c r="EHM76" s="38"/>
      <c r="EHN76" s="39"/>
      <c r="EHO76" s="40"/>
      <c r="EHP76" s="40"/>
      <c r="EHQ76" s="40"/>
      <c r="EHR76" s="40"/>
      <c r="EHS76" s="40"/>
      <c r="EHT76" s="40"/>
      <c r="EHU76" s="41"/>
      <c r="EHV76" s="38"/>
      <c r="EHW76" s="39"/>
      <c r="EHX76" s="40"/>
      <c r="EHY76" s="40"/>
      <c r="EHZ76" s="40"/>
      <c r="EIA76" s="40"/>
      <c r="EIB76" s="40"/>
      <c r="EIC76" s="40"/>
      <c r="EID76" s="41"/>
      <c r="EIE76" s="38"/>
      <c r="EIF76" s="39"/>
      <c r="EIG76" s="40"/>
      <c r="EIH76" s="40"/>
      <c r="EII76" s="40"/>
      <c r="EIJ76" s="40"/>
      <c r="EIK76" s="40"/>
      <c r="EIL76" s="40"/>
      <c r="EIM76" s="41"/>
      <c r="EIN76" s="38"/>
      <c r="EIO76" s="39"/>
      <c r="EIP76" s="40"/>
      <c r="EIQ76" s="40"/>
      <c r="EIR76" s="40"/>
      <c r="EIS76" s="40"/>
      <c r="EIT76" s="40"/>
      <c r="EIU76" s="40"/>
      <c r="EIV76" s="41"/>
      <c r="EIW76" s="38"/>
      <c r="EIX76" s="39"/>
      <c r="EIY76" s="40"/>
      <c r="EIZ76" s="40"/>
      <c r="EJA76" s="40"/>
      <c r="EJB76" s="40"/>
      <c r="EJC76" s="40"/>
      <c r="EJD76" s="40"/>
      <c r="EJE76" s="41"/>
      <c r="EJF76" s="38"/>
      <c r="EJG76" s="39"/>
      <c r="EJH76" s="40"/>
      <c r="EJI76" s="40"/>
      <c r="EJJ76" s="40"/>
      <c r="EJK76" s="40"/>
      <c r="EJL76" s="40"/>
      <c r="EJM76" s="40"/>
      <c r="EJN76" s="41"/>
      <c r="EJO76" s="38"/>
      <c r="EJP76" s="39"/>
      <c r="EJQ76" s="40"/>
      <c r="EJR76" s="40"/>
      <c r="EJS76" s="40"/>
      <c r="EJT76" s="40"/>
      <c r="EJU76" s="40"/>
      <c r="EJV76" s="40"/>
      <c r="EJW76" s="41"/>
      <c r="EJX76" s="38"/>
      <c r="EJY76" s="39"/>
      <c r="EJZ76" s="40"/>
      <c r="EKA76" s="40"/>
      <c r="EKB76" s="40"/>
      <c r="EKC76" s="40"/>
      <c r="EKD76" s="40"/>
      <c r="EKE76" s="40"/>
      <c r="EKF76" s="41"/>
      <c r="EKG76" s="38"/>
      <c r="EKH76" s="39"/>
      <c r="EKI76" s="40"/>
      <c r="EKJ76" s="40"/>
      <c r="EKK76" s="40"/>
      <c r="EKL76" s="40"/>
      <c r="EKM76" s="40"/>
      <c r="EKN76" s="40"/>
      <c r="EKO76" s="41"/>
      <c r="EKP76" s="38"/>
      <c r="EKQ76" s="39"/>
      <c r="EKR76" s="40"/>
      <c r="EKS76" s="40"/>
      <c r="EKT76" s="40"/>
      <c r="EKU76" s="40"/>
      <c r="EKV76" s="40"/>
      <c r="EKW76" s="40"/>
      <c r="EKX76" s="41"/>
      <c r="EKY76" s="38"/>
      <c r="EKZ76" s="39"/>
      <c r="ELA76" s="40"/>
      <c r="ELB76" s="40"/>
      <c r="ELC76" s="40"/>
      <c r="ELD76" s="40"/>
      <c r="ELE76" s="40"/>
      <c r="ELF76" s="40"/>
      <c r="ELG76" s="41"/>
      <c r="ELH76" s="38"/>
      <c r="ELI76" s="39"/>
      <c r="ELJ76" s="40"/>
      <c r="ELK76" s="40"/>
      <c r="ELL76" s="40"/>
      <c r="ELM76" s="40"/>
      <c r="ELN76" s="40"/>
      <c r="ELO76" s="40"/>
      <c r="ELP76" s="41"/>
      <c r="ELQ76" s="38"/>
      <c r="ELR76" s="39"/>
      <c r="ELS76" s="40"/>
      <c r="ELT76" s="40"/>
      <c r="ELU76" s="40"/>
      <c r="ELV76" s="40"/>
      <c r="ELW76" s="40"/>
      <c r="ELX76" s="40"/>
      <c r="ELY76" s="41"/>
      <c r="ELZ76" s="38"/>
      <c r="EMA76" s="39"/>
      <c r="EMB76" s="40"/>
      <c r="EMC76" s="40"/>
      <c r="EMD76" s="40"/>
      <c r="EME76" s="40"/>
      <c r="EMF76" s="40"/>
      <c r="EMG76" s="40"/>
      <c r="EMH76" s="41"/>
      <c r="EMI76" s="38"/>
      <c r="EMJ76" s="39"/>
      <c r="EMK76" s="40"/>
      <c r="EML76" s="40"/>
      <c r="EMM76" s="40"/>
      <c r="EMN76" s="40"/>
      <c r="EMO76" s="40"/>
      <c r="EMP76" s="40"/>
      <c r="EMQ76" s="41"/>
      <c r="EMR76" s="38"/>
      <c r="EMS76" s="39"/>
      <c r="EMT76" s="40"/>
      <c r="EMU76" s="40"/>
      <c r="EMV76" s="40"/>
      <c r="EMW76" s="40"/>
      <c r="EMX76" s="40"/>
      <c r="EMY76" s="40"/>
      <c r="EMZ76" s="41"/>
      <c r="ENA76" s="38"/>
      <c r="ENB76" s="39"/>
      <c r="ENC76" s="40"/>
      <c r="END76" s="40"/>
      <c r="ENE76" s="40"/>
      <c r="ENF76" s="40"/>
      <c r="ENG76" s="40"/>
      <c r="ENH76" s="40"/>
      <c r="ENI76" s="41"/>
      <c r="ENJ76" s="38"/>
      <c r="ENK76" s="39"/>
      <c r="ENL76" s="40"/>
      <c r="ENM76" s="40"/>
      <c r="ENN76" s="40"/>
      <c r="ENO76" s="40"/>
      <c r="ENP76" s="40"/>
      <c r="ENQ76" s="40"/>
      <c r="ENR76" s="41"/>
      <c r="ENS76" s="38"/>
      <c r="ENT76" s="39"/>
      <c r="ENU76" s="40"/>
      <c r="ENV76" s="40"/>
      <c r="ENW76" s="40"/>
      <c r="ENX76" s="40"/>
      <c r="ENY76" s="40"/>
      <c r="ENZ76" s="40"/>
      <c r="EOA76" s="41"/>
      <c r="EOB76" s="38"/>
      <c r="EOC76" s="39"/>
      <c r="EOD76" s="40"/>
      <c r="EOE76" s="40"/>
      <c r="EOF76" s="40"/>
      <c r="EOG76" s="40"/>
      <c r="EOH76" s="40"/>
      <c r="EOI76" s="40"/>
      <c r="EOJ76" s="41"/>
      <c r="EOK76" s="38"/>
      <c r="EOL76" s="39"/>
      <c r="EOM76" s="40"/>
      <c r="EON76" s="40"/>
      <c r="EOO76" s="40"/>
      <c r="EOP76" s="40"/>
      <c r="EOQ76" s="40"/>
      <c r="EOR76" s="40"/>
      <c r="EOS76" s="41"/>
      <c r="EOT76" s="38"/>
      <c r="EOU76" s="39"/>
      <c r="EOV76" s="40"/>
      <c r="EOW76" s="40"/>
      <c r="EOX76" s="40"/>
      <c r="EOY76" s="40"/>
      <c r="EOZ76" s="40"/>
      <c r="EPA76" s="40"/>
      <c r="EPB76" s="41"/>
      <c r="EPC76" s="38"/>
      <c r="EPD76" s="39"/>
      <c r="EPE76" s="40"/>
      <c r="EPF76" s="40"/>
      <c r="EPG76" s="40"/>
      <c r="EPH76" s="40"/>
      <c r="EPI76" s="40"/>
      <c r="EPJ76" s="40"/>
      <c r="EPK76" s="41"/>
      <c r="EPL76" s="38"/>
      <c r="EPM76" s="39"/>
      <c r="EPN76" s="40"/>
      <c r="EPO76" s="40"/>
      <c r="EPP76" s="40"/>
      <c r="EPQ76" s="40"/>
      <c r="EPR76" s="40"/>
      <c r="EPS76" s="40"/>
      <c r="EPT76" s="41"/>
      <c r="EPU76" s="38"/>
      <c r="EPV76" s="39"/>
      <c r="EPW76" s="40"/>
      <c r="EPX76" s="40"/>
      <c r="EPY76" s="40"/>
      <c r="EPZ76" s="40"/>
      <c r="EQA76" s="40"/>
      <c r="EQB76" s="40"/>
      <c r="EQC76" s="41"/>
      <c r="EQD76" s="38"/>
      <c r="EQE76" s="39"/>
      <c r="EQF76" s="40"/>
      <c r="EQG76" s="40"/>
      <c r="EQH76" s="40"/>
      <c r="EQI76" s="40"/>
      <c r="EQJ76" s="40"/>
      <c r="EQK76" s="40"/>
      <c r="EQL76" s="41"/>
      <c r="EQM76" s="38"/>
      <c r="EQN76" s="39"/>
      <c r="EQO76" s="40"/>
      <c r="EQP76" s="40"/>
      <c r="EQQ76" s="40"/>
      <c r="EQR76" s="40"/>
      <c r="EQS76" s="40"/>
      <c r="EQT76" s="40"/>
      <c r="EQU76" s="41"/>
      <c r="EQV76" s="38"/>
      <c r="EQW76" s="39"/>
      <c r="EQX76" s="40"/>
      <c r="EQY76" s="40"/>
      <c r="EQZ76" s="40"/>
      <c r="ERA76" s="40"/>
      <c r="ERB76" s="40"/>
      <c r="ERC76" s="40"/>
      <c r="ERD76" s="41"/>
      <c r="ERE76" s="38"/>
      <c r="ERF76" s="39"/>
      <c r="ERG76" s="40"/>
      <c r="ERH76" s="40"/>
      <c r="ERI76" s="40"/>
      <c r="ERJ76" s="40"/>
      <c r="ERK76" s="40"/>
      <c r="ERL76" s="40"/>
      <c r="ERM76" s="41"/>
      <c r="ERN76" s="38"/>
      <c r="ERO76" s="39"/>
      <c r="ERP76" s="40"/>
      <c r="ERQ76" s="40"/>
      <c r="ERR76" s="40"/>
      <c r="ERS76" s="40"/>
      <c r="ERT76" s="40"/>
      <c r="ERU76" s="40"/>
      <c r="ERV76" s="41"/>
      <c r="ERW76" s="38"/>
      <c r="ERX76" s="39"/>
      <c r="ERY76" s="40"/>
      <c r="ERZ76" s="40"/>
      <c r="ESA76" s="40"/>
      <c r="ESB76" s="40"/>
      <c r="ESC76" s="40"/>
      <c r="ESD76" s="40"/>
      <c r="ESE76" s="41"/>
      <c r="ESF76" s="38"/>
      <c r="ESG76" s="39"/>
      <c r="ESH76" s="40"/>
      <c r="ESI76" s="40"/>
      <c r="ESJ76" s="40"/>
      <c r="ESK76" s="40"/>
      <c r="ESL76" s="40"/>
      <c r="ESM76" s="40"/>
      <c r="ESN76" s="41"/>
      <c r="ESO76" s="38"/>
      <c r="ESP76" s="39"/>
      <c r="ESQ76" s="40"/>
      <c r="ESR76" s="40"/>
      <c r="ESS76" s="40"/>
      <c r="EST76" s="40"/>
      <c r="ESU76" s="40"/>
      <c r="ESV76" s="40"/>
      <c r="ESW76" s="41"/>
      <c r="ESX76" s="38"/>
      <c r="ESY76" s="39"/>
      <c r="ESZ76" s="40"/>
      <c r="ETA76" s="40"/>
      <c r="ETB76" s="40"/>
      <c r="ETC76" s="40"/>
      <c r="ETD76" s="40"/>
      <c r="ETE76" s="40"/>
      <c r="ETF76" s="41"/>
      <c r="ETG76" s="38"/>
      <c r="ETH76" s="39"/>
      <c r="ETI76" s="40"/>
      <c r="ETJ76" s="40"/>
      <c r="ETK76" s="40"/>
      <c r="ETL76" s="40"/>
      <c r="ETM76" s="40"/>
      <c r="ETN76" s="40"/>
      <c r="ETO76" s="41"/>
      <c r="ETP76" s="38"/>
      <c r="ETQ76" s="39"/>
      <c r="ETR76" s="40"/>
      <c r="ETS76" s="40"/>
      <c r="ETT76" s="40"/>
      <c r="ETU76" s="40"/>
      <c r="ETV76" s="40"/>
      <c r="ETW76" s="40"/>
      <c r="ETX76" s="41"/>
      <c r="ETY76" s="38"/>
      <c r="ETZ76" s="39"/>
      <c r="EUA76" s="40"/>
      <c r="EUB76" s="40"/>
      <c r="EUC76" s="40"/>
      <c r="EUD76" s="40"/>
      <c r="EUE76" s="40"/>
      <c r="EUF76" s="40"/>
      <c r="EUG76" s="41"/>
      <c r="EUH76" s="38"/>
      <c r="EUI76" s="39"/>
      <c r="EUJ76" s="40"/>
      <c r="EUK76" s="40"/>
      <c r="EUL76" s="40"/>
      <c r="EUM76" s="40"/>
      <c r="EUN76" s="40"/>
      <c r="EUO76" s="40"/>
      <c r="EUP76" s="41"/>
      <c r="EUQ76" s="38"/>
      <c r="EUR76" s="39"/>
      <c r="EUS76" s="40"/>
      <c r="EUT76" s="40"/>
      <c r="EUU76" s="40"/>
      <c r="EUV76" s="40"/>
      <c r="EUW76" s="40"/>
      <c r="EUX76" s="40"/>
      <c r="EUY76" s="41"/>
      <c r="EUZ76" s="38"/>
      <c r="EVA76" s="39"/>
      <c r="EVB76" s="40"/>
      <c r="EVC76" s="40"/>
      <c r="EVD76" s="40"/>
      <c r="EVE76" s="40"/>
      <c r="EVF76" s="40"/>
      <c r="EVG76" s="40"/>
      <c r="EVH76" s="41"/>
      <c r="EVI76" s="38"/>
      <c r="EVJ76" s="39"/>
      <c r="EVK76" s="40"/>
      <c r="EVL76" s="40"/>
      <c r="EVM76" s="40"/>
      <c r="EVN76" s="40"/>
      <c r="EVO76" s="40"/>
      <c r="EVP76" s="40"/>
      <c r="EVQ76" s="41"/>
      <c r="EVR76" s="38"/>
      <c r="EVS76" s="39"/>
      <c r="EVT76" s="40"/>
      <c r="EVU76" s="40"/>
      <c r="EVV76" s="40"/>
      <c r="EVW76" s="40"/>
      <c r="EVX76" s="40"/>
      <c r="EVY76" s="40"/>
      <c r="EVZ76" s="41"/>
      <c r="EWA76" s="38"/>
      <c r="EWB76" s="39"/>
      <c r="EWC76" s="40"/>
      <c r="EWD76" s="40"/>
      <c r="EWE76" s="40"/>
      <c r="EWF76" s="40"/>
      <c r="EWG76" s="40"/>
      <c r="EWH76" s="40"/>
      <c r="EWI76" s="41"/>
      <c r="EWJ76" s="38"/>
      <c r="EWK76" s="39"/>
      <c r="EWL76" s="40"/>
      <c r="EWM76" s="40"/>
      <c r="EWN76" s="40"/>
      <c r="EWO76" s="40"/>
      <c r="EWP76" s="40"/>
      <c r="EWQ76" s="40"/>
      <c r="EWR76" s="41"/>
      <c r="EWS76" s="38"/>
      <c r="EWT76" s="39"/>
      <c r="EWU76" s="40"/>
      <c r="EWV76" s="40"/>
      <c r="EWW76" s="40"/>
      <c r="EWX76" s="40"/>
      <c r="EWY76" s="40"/>
      <c r="EWZ76" s="40"/>
      <c r="EXA76" s="41"/>
      <c r="EXB76" s="38"/>
      <c r="EXC76" s="39"/>
      <c r="EXD76" s="40"/>
      <c r="EXE76" s="40"/>
      <c r="EXF76" s="40"/>
      <c r="EXG76" s="40"/>
      <c r="EXH76" s="40"/>
      <c r="EXI76" s="40"/>
      <c r="EXJ76" s="41"/>
      <c r="EXK76" s="38"/>
      <c r="EXL76" s="39"/>
      <c r="EXM76" s="40"/>
      <c r="EXN76" s="40"/>
      <c r="EXO76" s="40"/>
      <c r="EXP76" s="40"/>
      <c r="EXQ76" s="40"/>
      <c r="EXR76" s="40"/>
      <c r="EXS76" s="41"/>
      <c r="EXT76" s="38"/>
      <c r="EXU76" s="39"/>
      <c r="EXV76" s="40"/>
      <c r="EXW76" s="40"/>
      <c r="EXX76" s="40"/>
      <c r="EXY76" s="40"/>
      <c r="EXZ76" s="40"/>
      <c r="EYA76" s="40"/>
      <c r="EYB76" s="41"/>
      <c r="EYC76" s="38"/>
      <c r="EYD76" s="39"/>
      <c r="EYE76" s="40"/>
      <c r="EYF76" s="40"/>
      <c r="EYG76" s="40"/>
      <c r="EYH76" s="40"/>
      <c r="EYI76" s="40"/>
      <c r="EYJ76" s="40"/>
      <c r="EYK76" s="41"/>
      <c r="EYL76" s="38"/>
      <c r="EYM76" s="39"/>
      <c r="EYN76" s="40"/>
      <c r="EYO76" s="40"/>
      <c r="EYP76" s="40"/>
      <c r="EYQ76" s="40"/>
      <c r="EYR76" s="40"/>
      <c r="EYS76" s="40"/>
      <c r="EYT76" s="41"/>
      <c r="EYU76" s="38"/>
      <c r="EYV76" s="39"/>
      <c r="EYW76" s="40"/>
      <c r="EYX76" s="40"/>
      <c r="EYY76" s="40"/>
      <c r="EYZ76" s="40"/>
      <c r="EZA76" s="40"/>
      <c r="EZB76" s="40"/>
      <c r="EZC76" s="41"/>
      <c r="EZD76" s="38"/>
      <c r="EZE76" s="39"/>
      <c r="EZF76" s="40"/>
      <c r="EZG76" s="40"/>
      <c r="EZH76" s="40"/>
      <c r="EZI76" s="40"/>
      <c r="EZJ76" s="40"/>
      <c r="EZK76" s="40"/>
      <c r="EZL76" s="41"/>
      <c r="EZM76" s="38"/>
      <c r="EZN76" s="39"/>
      <c r="EZO76" s="40"/>
      <c r="EZP76" s="40"/>
      <c r="EZQ76" s="40"/>
      <c r="EZR76" s="40"/>
      <c r="EZS76" s="40"/>
      <c r="EZT76" s="40"/>
      <c r="EZU76" s="41"/>
      <c r="EZV76" s="38"/>
      <c r="EZW76" s="39"/>
      <c r="EZX76" s="40"/>
      <c r="EZY76" s="40"/>
      <c r="EZZ76" s="40"/>
      <c r="FAA76" s="40"/>
      <c r="FAB76" s="40"/>
      <c r="FAC76" s="40"/>
      <c r="FAD76" s="41"/>
      <c r="FAE76" s="38"/>
      <c r="FAF76" s="39"/>
      <c r="FAG76" s="40"/>
      <c r="FAH76" s="40"/>
      <c r="FAI76" s="40"/>
      <c r="FAJ76" s="40"/>
      <c r="FAK76" s="40"/>
      <c r="FAL76" s="40"/>
      <c r="FAM76" s="41"/>
      <c r="FAN76" s="38"/>
      <c r="FAO76" s="39"/>
      <c r="FAP76" s="40"/>
      <c r="FAQ76" s="40"/>
      <c r="FAR76" s="40"/>
      <c r="FAS76" s="40"/>
      <c r="FAT76" s="40"/>
      <c r="FAU76" s="40"/>
      <c r="FAV76" s="41"/>
      <c r="FAW76" s="38"/>
      <c r="FAX76" s="39"/>
      <c r="FAY76" s="40"/>
      <c r="FAZ76" s="40"/>
      <c r="FBA76" s="40"/>
      <c r="FBB76" s="40"/>
      <c r="FBC76" s="40"/>
      <c r="FBD76" s="40"/>
      <c r="FBE76" s="41"/>
      <c r="FBF76" s="38"/>
      <c r="FBG76" s="39"/>
      <c r="FBH76" s="40"/>
      <c r="FBI76" s="40"/>
      <c r="FBJ76" s="40"/>
      <c r="FBK76" s="40"/>
      <c r="FBL76" s="40"/>
      <c r="FBM76" s="40"/>
      <c r="FBN76" s="41"/>
      <c r="FBO76" s="38"/>
      <c r="FBP76" s="39"/>
      <c r="FBQ76" s="40"/>
      <c r="FBR76" s="40"/>
      <c r="FBS76" s="40"/>
      <c r="FBT76" s="40"/>
      <c r="FBU76" s="40"/>
      <c r="FBV76" s="40"/>
      <c r="FBW76" s="41"/>
      <c r="FBX76" s="38"/>
      <c r="FBY76" s="39"/>
      <c r="FBZ76" s="40"/>
      <c r="FCA76" s="40"/>
      <c r="FCB76" s="40"/>
      <c r="FCC76" s="40"/>
      <c r="FCD76" s="40"/>
      <c r="FCE76" s="40"/>
      <c r="FCF76" s="41"/>
      <c r="FCG76" s="38"/>
      <c r="FCH76" s="39"/>
      <c r="FCI76" s="40"/>
      <c r="FCJ76" s="40"/>
      <c r="FCK76" s="40"/>
      <c r="FCL76" s="40"/>
      <c r="FCM76" s="40"/>
      <c r="FCN76" s="40"/>
      <c r="FCO76" s="41"/>
      <c r="FCP76" s="38"/>
      <c r="FCQ76" s="39"/>
      <c r="FCR76" s="40"/>
      <c r="FCS76" s="40"/>
      <c r="FCT76" s="40"/>
      <c r="FCU76" s="40"/>
      <c r="FCV76" s="40"/>
      <c r="FCW76" s="40"/>
      <c r="FCX76" s="41"/>
      <c r="FCY76" s="38"/>
      <c r="FCZ76" s="39"/>
      <c r="FDA76" s="40"/>
      <c r="FDB76" s="40"/>
      <c r="FDC76" s="40"/>
      <c r="FDD76" s="40"/>
      <c r="FDE76" s="40"/>
      <c r="FDF76" s="40"/>
      <c r="FDG76" s="41"/>
      <c r="FDH76" s="38"/>
      <c r="FDI76" s="39"/>
      <c r="FDJ76" s="40"/>
      <c r="FDK76" s="40"/>
      <c r="FDL76" s="40"/>
      <c r="FDM76" s="40"/>
      <c r="FDN76" s="40"/>
      <c r="FDO76" s="40"/>
      <c r="FDP76" s="41"/>
      <c r="FDQ76" s="38"/>
      <c r="FDR76" s="39"/>
      <c r="FDS76" s="40"/>
      <c r="FDT76" s="40"/>
      <c r="FDU76" s="40"/>
      <c r="FDV76" s="40"/>
      <c r="FDW76" s="40"/>
      <c r="FDX76" s="40"/>
      <c r="FDY76" s="41"/>
      <c r="FDZ76" s="38"/>
      <c r="FEA76" s="39"/>
      <c r="FEB76" s="40"/>
      <c r="FEC76" s="40"/>
      <c r="FED76" s="40"/>
      <c r="FEE76" s="40"/>
      <c r="FEF76" s="40"/>
      <c r="FEG76" s="40"/>
      <c r="FEH76" s="41"/>
      <c r="FEI76" s="38"/>
      <c r="FEJ76" s="39"/>
      <c r="FEK76" s="40"/>
      <c r="FEL76" s="40"/>
      <c r="FEM76" s="40"/>
      <c r="FEN76" s="40"/>
      <c r="FEO76" s="40"/>
      <c r="FEP76" s="40"/>
      <c r="FEQ76" s="41"/>
      <c r="FER76" s="38"/>
      <c r="FES76" s="39"/>
      <c r="FET76" s="40"/>
      <c r="FEU76" s="40"/>
      <c r="FEV76" s="40"/>
      <c r="FEW76" s="40"/>
      <c r="FEX76" s="40"/>
      <c r="FEY76" s="40"/>
      <c r="FEZ76" s="41"/>
      <c r="FFA76" s="38"/>
      <c r="FFB76" s="39"/>
      <c r="FFC76" s="40"/>
      <c r="FFD76" s="40"/>
      <c r="FFE76" s="40"/>
      <c r="FFF76" s="40"/>
      <c r="FFG76" s="40"/>
      <c r="FFH76" s="40"/>
      <c r="FFI76" s="41"/>
      <c r="FFJ76" s="38"/>
      <c r="FFK76" s="39"/>
      <c r="FFL76" s="40"/>
      <c r="FFM76" s="40"/>
      <c r="FFN76" s="40"/>
      <c r="FFO76" s="40"/>
      <c r="FFP76" s="40"/>
      <c r="FFQ76" s="40"/>
      <c r="FFR76" s="41"/>
      <c r="FFS76" s="38"/>
      <c r="FFT76" s="39"/>
      <c r="FFU76" s="40"/>
      <c r="FFV76" s="40"/>
      <c r="FFW76" s="40"/>
      <c r="FFX76" s="40"/>
      <c r="FFY76" s="40"/>
      <c r="FFZ76" s="40"/>
      <c r="FGA76" s="41"/>
      <c r="FGB76" s="38"/>
      <c r="FGC76" s="39"/>
      <c r="FGD76" s="40"/>
      <c r="FGE76" s="40"/>
      <c r="FGF76" s="40"/>
      <c r="FGG76" s="40"/>
      <c r="FGH76" s="40"/>
      <c r="FGI76" s="40"/>
      <c r="FGJ76" s="41"/>
      <c r="FGK76" s="38"/>
      <c r="FGL76" s="39"/>
      <c r="FGM76" s="40"/>
      <c r="FGN76" s="40"/>
      <c r="FGO76" s="40"/>
      <c r="FGP76" s="40"/>
      <c r="FGQ76" s="40"/>
      <c r="FGR76" s="40"/>
      <c r="FGS76" s="41"/>
      <c r="FGT76" s="38"/>
      <c r="FGU76" s="39"/>
      <c r="FGV76" s="40"/>
      <c r="FGW76" s="40"/>
      <c r="FGX76" s="40"/>
      <c r="FGY76" s="40"/>
      <c r="FGZ76" s="40"/>
      <c r="FHA76" s="40"/>
      <c r="FHB76" s="41"/>
      <c r="FHC76" s="38"/>
      <c r="FHD76" s="39"/>
      <c r="FHE76" s="40"/>
      <c r="FHF76" s="40"/>
      <c r="FHG76" s="40"/>
      <c r="FHH76" s="40"/>
      <c r="FHI76" s="40"/>
      <c r="FHJ76" s="40"/>
      <c r="FHK76" s="41"/>
      <c r="FHL76" s="38"/>
      <c r="FHM76" s="39"/>
      <c r="FHN76" s="40"/>
      <c r="FHO76" s="40"/>
      <c r="FHP76" s="40"/>
      <c r="FHQ76" s="40"/>
      <c r="FHR76" s="40"/>
      <c r="FHS76" s="40"/>
      <c r="FHT76" s="41"/>
      <c r="FHU76" s="38"/>
      <c r="FHV76" s="39"/>
      <c r="FHW76" s="40"/>
      <c r="FHX76" s="40"/>
      <c r="FHY76" s="40"/>
      <c r="FHZ76" s="40"/>
      <c r="FIA76" s="40"/>
      <c r="FIB76" s="40"/>
      <c r="FIC76" s="41"/>
      <c r="FID76" s="38"/>
      <c r="FIE76" s="39"/>
      <c r="FIF76" s="40"/>
      <c r="FIG76" s="40"/>
      <c r="FIH76" s="40"/>
      <c r="FII76" s="40"/>
      <c r="FIJ76" s="40"/>
      <c r="FIK76" s="40"/>
      <c r="FIL76" s="41"/>
      <c r="FIM76" s="38"/>
      <c r="FIN76" s="39"/>
      <c r="FIO76" s="40"/>
      <c r="FIP76" s="40"/>
      <c r="FIQ76" s="40"/>
      <c r="FIR76" s="40"/>
      <c r="FIS76" s="40"/>
      <c r="FIT76" s="40"/>
      <c r="FIU76" s="41"/>
      <c r="FIV76" s="38"/>
      <c r="FIW76" s="39"/>
      <c r="FIX76" s="40"/>
      <c r="FIY76" s="40"/>
      <c r="FIZ76" s="40"/>
      <c r="FJA76" s="40"/>
      <c r="FJB76" s="40"/>
      <c r="FJC76" s="40"/>
      <c r="FJD76" s="41"/>
      <c r="FJE76" s="38"/>
      <c r="FJF76" s="39"/>
      <c r="FJG76" s="40"/>
      <c r="FJH76" s="40"/>
      <c r="FJI76" s="40"/>
      <c r="FJJ76" s="40"/>
      <c r="FJK76" s="40"/>
      <c r="FJL76" s="40"/>
      <c r="FJM76" s="41"/>
      <c r="FJN76" s="38"/>
      <c r="FJO76" s="39"/>
      <c r="FJP76" s="40"/>
      <c r="FJQ76" s="40"/>
      <c r="FJR76" s="40"/>
      <c r="FJS76" s="40"/>
      <c r="FJT76" s="40"/>
      <c r="FJU76" s="40"/>
      <c r="FJV76" s="41"/>
      <c r="FJW76" s="38"/>
      <c r="FJX76" s="39"/>
      <c r="FJY76" s="40"/>
      <c r="FJZ76" s="40"/>
      <c r="FKA76" s="40"/>
      <c r="FKB76" s="40"/>
      <c r="FKC76" s="40"/>
      <c r="FKD76" s="40"/>
      <c r="FKE76" s="41"/>
      <c r="FKF76" s="38"/>
      <c r="FKG76" s="39"/>
      <c r="FKH76" s="40"/>
      <c r="FKI76" s="40"/>
      <c r="FKJ76" s="40"/>
      <c r="FKK76" s="40"/>
      <c r="FKL76" s="40"/>
      <c r="FKM76" s="40"/>
      <c r="FKN76" s="41"/>
      <c r="FKO76" s="38"/>
      <c r="FKP76" s="39"/>
      <c r="FKQ76" s="40"/>
      <c r="FKR76" s="40"/>
      <c r="FKS76" s="40"/>
      <c r="FKT76" s="40"/>
      <c r="FKU76" s="40"/>
      <c r="FKV76" s="40"/>
      <c r="FKW76" s="41"/>
      <c r="FKX76" s="38"/>
      <c r="FKY76" s="39"/>
      <c r="FKZ76" s="40"/>
      <c r="FLA76" s="40"/>
      <c r="FLB76" s="40"/>
      <c r="FLC76" s="40"/>
      <c r="FLD76" s="40"/>
      <c r="FLE76" s="40"/>
      <c r="FLF76" s="41"/>
      <c r="FLG76" s="38"/>
      <c r="FLH76" s="39"/>
      <c r="FLI76" s="40"/>
      <c r="FLJ76" s="40"/>
      <c r="FLK76" s="40"/>
      <c r="FLL76" s="40"/>
      <c r="FLM76" s="40"/>
      <c r="FLN76" s="40"/>
      <c r="FLO76" s="41"/>
      <c r="FLP76" s="38"/>
      <c r="FLQ76" s="39"/>
      <c r="FLR76" s="40"/>
      <c r="FLS76" s="40"/>
      <c r="FLT76" s="40"/>
      <c r="FLU76" s="40"/>
      <c r="FLV76" s="40"/>
      <c r="FLW76" s="40"/>
      <c r="FLX76" s="41"/>
      <c r="FLY76" s="38"/>
      <c r="FLZ76" s="39"/>
      <c r="FMA76" s="40"/>
      <c r="FMB76" s="40"/>
      <c r="FMC76" s="40"/>
      <c r="FMD76" s="40"/>
      <c r="FME76" s="40"/>
      <c r="FMF76" s="40"/>
      <c r="FMG76" s="41"/>
      <c r="FMH76" s="38"/>
      <c r="FMI76" s="39"/>
      <c r="FMJ76" s="40"/>
      <c r="FMK76" s="40"/>
      <c r="FML76" s="40"/>
      <c r="FMM76" s="40"/>
      <c r="FMN76" s="40"/>
      <c r="FMO76" s="40"/>
      <c r="FMP76" s="41"/>
      <c r="FMQ76" s="38"/>
      <c r="FMR76" s="39"/>
      <c r="FMS76" s="40"/>
      <c r="FMT76" s="40"/>
      <c r="FMU76" s="40"/>
      <c r="FMV76" s="40"/>
      <c r="FMW76" s="40"/>
      <c r="FMX76" s="40"/>
      <c r="FMY76" s="41"/>
      <c r="FMZ76" s="38"/>
      <c r="FNA76" s="39"/>
      <c r="FNB76" s="40"/>
      <c r="FNC76" s="40"/>
      <c r="FND76" s="40"/>
      <c r="FNE76" s="40"/>
      <c r="FNF76" s="40"/>
      <c r="FNG76" s="40"/>
      <c r="FNH76" s="41"/>
      <c r="FNI76" s="38"/>
      <c r="FNJ76" s="39"/>
      <c r="FNK76" s="40"/>
      <c r="FNL76" s="40"/>
      <c r="FNM76" s="40"/>
      <c r="FNN76" s="40"/>
      <c r="FNO76" s="40"/>
      <c r="FNP76" s="40"/>
      <c r="FNQ76" s="41"/>
      <c r="FNR76" s="38"/>
      <c r="FNS76" s="39"/>
      <c r="FNT76" s="40"/>
      <c r="FNU76" s="40"/>
      <c r="FNV76" s="40"/>
      <c r="FNW76" s="40"/>
      <c r="FNX76" s="40"/>
      <c r="FNY76" s="40"/>
      <c r="FNZ76" s="41"/>
      <c r="FOA76" s="38"/>
      <c r="FOB76" s="39"/>
      <c r="FOC76" s="40"/>
      <c r="FOD76" s="40"/>
      <c r="FOE76" s="40"/>
      <c r="FOF76" s="40"/>
      <c r="FOG76" s="40"/>
      <c r="FOH76" s="40"/>
      <c r="FOI76" s="41"/>
      <c r="FOJ76" s="38"/>
      <c r="FOK76" s="39"/>
      <c r="FOL76" s="40"/>
      <c r="FOM76" s="40"/>
      <c r="FON76" s="40"/>
      <c r="FOO76" s="40"/>
      <c r="FOP76" s="40"/>
      <c r="FOQ76" s="40"/>
      <c r="FOR76" s="41"/>
      <c r="FOS76" s="38"/>
      <c r="FOT76" s="39"/>
      <c r="FOU76" s="40"/>
      <c r="FOV76" s="40"/>
      <c r="FOW76" s="40"/>
      <c r="FOX76" s="40"/>
      <c r="FOY76" s="40"/>
      <c r="FOZ76" s="40"/>
      <c r="FPA76" s="41"/>
      <c r="FPB76" s="38"/>
      <c r="FPC76" s="39"/>
      <c r="FPD76" s="40"/>
      <c r="FPE76" s="40"/>
      <c r="FPF76" s="40"/>
      <c r="FPG76" s="40"/>
      <c r="FPH76" s="40"/>
      <c r="FPI76" s="40"/>
      <c r="FPJ76" s="41"/>
      <c r="FPK76" s="38"/>
      <c r="FPL76" s="39"/>
      <c r="FPM76" s="40"/>
      <c r="FPN76" s="40"/>
      <c r="FPO76" s="40"/>
      <c r="FPP76" s="40"/>
      <c r="FPQ76" s="40"/>
      <c r="FPR76" s="40"/>
      <c r="FPS76" s="41"/>
      <c r="FPT76" s="38"/>
      <c r="FPU76" s="39"/>
      <c r="FPV76" s="40"/>
      <c r="FPW76" s="40"/>
      <c r="FPX76" s="40"/>
      <c r="FPY76" s="40"/>
      <c r="FPZ76" s="40"/>
      <c r="FQA76" s="40"/>
      <c r="FQB76" s="41"/>
      <c r="FQC76" s="38"/>
      <c r="FQD76" s="39"/>
      <c r="FQE76" s="40"/>
      <c r="FQF76" s="40"/>
      <c r="FQG76" s="40"/>
      <c r="FQH76" s="40"/>
      <c r="FQI76" s="40"/>
      <c r="FQJ76" s="40"/>
      <c r="FQK76" s="41"/>
      <c r="FQL76" s="38"/>
      <c r="FQM76" s="39"/>
      <c r="FQN76" s="40"/>
      <c r="FQO76" s="40"/>
      <c r="FQP76" s="40"/>
      <c r="FQQ76" s="40"/>
      <c r="FQR76" s="40"/>
      <c r="FQS76" s="40"/>
      <c r="FQT76" s="41"/>
      <c r="FQU76" s="38"/>
      <c r="FQV76" s="39"/>
      <c r="FQW76" s="40"/>
      <c r="FQX76" s="40"/>
      <c r="FQY76" s="40"/>
      <c r="FQZ76" s="40"/>
      <c r="FRA76" s="40"/>
      <c r="FRB76" s="40"/>
      <c r="FRC76" s="41"/>
      <c r="FRD76" s="38"/>
      <c r="FRE76" s="39"/>
      <c r="FRF76" s="40"/>
      <c r="FRG76" s="40"/>
      <c r="FRH76" s="40"/>
      <c r="FRI76" s="40"/>
      <c r="FRJ76" s="40"/>
      <c r="FRK76" s="40"/>
      <c r="FRL76" s="41"/>
      <c r="FRM76" s="38"/>
      <c r="FRN76" s="39"/>
      <c r="FRO76" s="40"/>
      <c r="FRP76" s="40"/>
      <c r="FRQ76" s="40"/>
      <c r="FRR76" s="40"/>
      <c r="FRS76" s="40"/>
      <c r="FRT76" s="40"/>
      <c r="FRU76" s="41"/>
      <c r="FRV76" s="38"/>
      <c r="FRW76" s="39"/>
      <c r="FRX76" s="40"/>
      <c r="FRY76" s="40"/>
      <c r="FRZ76" s="40"/>
      <c r="FSA76" s="40"/>
      <c r="FSB76" s="40"/>
      <c r="FSC76" s="40"/>
      <c r="FSD76" s="41"/>
      <c r="FSE76" s="38"/>
      <c r="FSF76" s="39"/>
      <c r="FSG76" s="40"/>
      <c r="FSH76" s="40"/>
      <c r="FSI76" s="40"/>
      <c r="FSJ76" s="40"/>
      <c r="FSK76" s="40"/>
      <c r="FSL76" s="40"/>
      <c r="FSM76" s="41"/>
      <c r="FSN76" s="38"/>
      <c r="FSO76" s="39"/>
      <c r="FSP76" s="40"/>
      <c r="FSQ76" s="40"/>
      <c r="FSR76" s="40"/>
      <c r="FSS76" s="40"/>
      <c r="FST76" s="40"/>
      <c r="FSU76" s="40"/>
      <c r="FSV76" s="41"/>
      <c r="FSW76" s="38"/>
      <c r="FSX76" s="39"/>
      <c r="FSY76" s="40"/>
      <c r="FSZ76" s="40"/>
      <c r="FTA76" s="40"/>
      <c r="FTB76" s="40"/>
      <c r="FTC76" s="40"/>
      <c r="FTD76" s="40"/>
      <c r="FTE76" s="41"/>
      <c r="FTF76" s="38"/>
      <c r="FTG76" s="39"/>
      <c r="FTH76" s="40"/>
      <c r="FTI76" s="40"/>
      <c r="FTJ76" s="40"/>
      <c r="FTK76" s="40"/>
      <c r="FTL76" s="40"/>
      <c r="FTM76" s="40"/>
      <c r="FTN76" s="41"/>
      <c r="FTO76" s="38"/>
      <c r="FTP76" s="39"/>
      <c r="FTQ76" s="40"/>
      <c r="FTR76" s="40"/>
      <c r="FTS76" s="40"/>
      <c r="FTT76" s="40"/>
      <c r="FTU76" s="40"/>
      <c r="FTV76" s="40"/>
      <c r="FTW76" s="41"/>
      <c r="FTX76" s="38"/>
      <c r="FTY76" s="39"/>
      <c r="FTZ76" s="40"/>
      <c r="FUA76" s="40"/>
      <c r="FUB76" s="40"/>
      <c r="FUC76" s="40"/>
      <c r="FUD76" s="40"/>
      <c r="FUE76" s="40"/>
      <c r="FUF76" s="41"/>
      <c r="FUG76" s="38"/>
      <c r="FUH76" s="39"/>
      <c r="FUI76" s="40"/>
      <c r="FUJ76" s="40"/>
      <c r="FUK76" s="40"/>
      <c r="FUL76" s="40"/>
      <c r="FUM76" s="40"/>
      <c r="FUN76" s="40"/>
      <c r="FUO76" s="41"/>
      <c r="FUP76" s="38"/>
      <c r="FUQ76" s="39"/>
      <c r="FUR76" s="40"/>
      <c r="FUS76" s="40"/>
      <c r="FUT76" s="40"/>
      <c r="FUU76" s="40"/>
      <c r="FUV76" s="40"/>
      <c r="FUW76" s="40"/>
      <c r="FUX76" s="41"/>
      <c r="FUY76" s="38"/>
      <c r="FUZ76" s="39"/>
      <c r="FVA76" s="40"/>
      <c r="FVB76" s="40"/>
      <c r="FVC76" s="40"/>
      <c r="FVD76" s="40"/>
      <c r="FVE76" s="40"/>
      <c r="FVF76" s="40"/>
      <c r="FVG76" s="41"/>
      <c r="FVH76" s="38"/>
      <c r="FVI76" s="39"/>
      <c r="FVJ76" s="40"/>
      <c r="FVK76" s="40"/>
      <c r="FVL76" s="40"/>
      <c r="FVM76" s="40"/>
      <c r="FVN76" s="40"/>
      <c r="FVO76" s="40"/>
      <c r="FVP76" s="41"/>
      <c r="FVQ76" s="38"/>
      <c r="FVR76" s="39"/>
      <c r="FVS76" s="40"/>
      <c r="FVT76" s="40"/>
      <c r="FVU76" s="40"/>
      <c r="FVV76" s="40"/>
      <c r="FVW76" s="40"/>
      <c r="FVX76" s="40"/>
      <c r="FVY76" s="41"/>
      <c r="FVZ76" s="38"/>
      <c r="FWA76" s="39"/>
      <c r="FWB76" s="40"/>
      <c r="FWC76" s="40"/>
      <c r="FWD76" s="40"/>
      <c r="FWE76" s="40"/>
      <c r="FWF76" s="40"/>
      <c r="FWG76" s="40"/>
      <c r="FWH76" s="41"/>
      <c r="FWI76" s="38"/>
      <c r="FWJ76" s="39"/>
      <c r="FWK76" s="40"/>
      <c r="FWL76" s="40"/>
      <c r="FWM76" s="40"/>
      <c r="FWN76" s="40"/>
      <c r="FWO76" s="40"/>
      <c r="FWP76" s="40"/>
      <c r="FWQ76" s="41"/>
      <c r="FWR76" s="38"/>
      <c r="FWS76" s="39"/>
      <c r="FWT76" s="40"/>
      <c r="FWU76" s="40"/>
      <c r="FWV76" s="40"/>
      <c r="FWW76" s="40"/>
      <c r="FWX76" s="40"/>
      <c r="FWY76" s="40"/>
      <c r="FWZ76" s="41"/>
      <c r="FXA76" s="38"/>
      <c r="FXB76" s="39"/>
      <c r="FXC76" s="40"/>
      <c r="FXD76" s="40"/>
      <c r="FXE76" s="40"/>
      <c r="FXF76" s="40"/>
      <c r="FXG76" s="40"/>
      <c r="FXH76" s="40"/>
      <c r="FXI76" s="41"/>
      <c r="FXJ76" s="38"/>
      <c r="FXK76" s="39"/>
      <c r="FXL76" s="40"/>
      <c r="FXM76" s="40"/>
      <c r="FXN76" s="40"/>
      <c r="FXO76" s="40"/>
      <c r="FXP76" s="40"/>
      <c r="FXQ76" s="40"/>
      <c r="FXR76" s="41"/>
      <c r="FXS76" s="38"/>
      <c r="FXT76" s="39"/>
      <c r="FXU76" s="40"/>
      <c r="FXV76" s="40"/>
      <c r="FXW76" s="40"/>
      <c r="FXX76" s="40"/>
      <c r="FXY76" s="40"/>
      <c r="FXZ76" s="40"/>
      <c r="FYA76" s="41"/>
      <c r="FYB76" s="38"/>
      <c r="FYC76" s="39"/>
      <c r="FYD76" s="40"/>
      <c r="FYE76" s="40"/>
      <c r="FYF76" s="40"/>
      <c r="FYG76" s="40"/>
      <c r="FYH76" s="40"/>
      <c r="FYI76" s="40"/>
      <c r="FYJ76" s="41"/>
      <c r="FYK76" s="38"/>
      <c r="FYL76" s="39"/>
      <c r="FYM76" s="40"/>
      <c r="FYN76" s="40"/>
      <c r="FYO76" s="40"/>
      <c r="FYP76" s="40"/>
      <c r="FYQ76" s="40"/>
      <c r="FYR76" s="40"/>
      <c r="FYS76" s="41"/>
      <c r="FYT76" s="38"/>
      <c r="FYU76" s="39"/>
      <c r="FYV76" s="40"/>
      <c r="FYW76" s="40"/>
      <c r="FYX76" s="40"/>
      <c r="FYY76" s="40"/>
      <c r="FYZ76" s="40"/>
      <c r="FZA76" s="40"/>
      <c r="FZB76" s="41"/>
      <c r="FZC76" s="38"/>
      <c r="FZD76" s="39"/>
      <c r="FZE76" s="40"/>
      <c r="FZF76" s="40"/>
      <c r="FZG76" s="40"/>
      <c r="FZH76" s="40"/>
      <c r="FZI76" s="40"/>
      <c r="FZJ76" s="40"/>
      <c r="FZK76" s="41"/>
      <c r="FZL76" s="38"/>
      <c r="FZM76" s="39"/>
      <c r="FZN76" s="40"/>
      <c r="FZO76" s="40"/>
      <c r="FZP76" s="40"/>
      <c r="FZQ76" s="40"/>
      <c r="FZR76" s="40"/>
      <c r="FZS76" s="40"/>
      <c r="FZT76" s="41"/>
      <c r="FZU76" s="38"/>
      <c r="FZV76" s="39"/>
      <c r="FZW76" s="40"/>
      <c r="FZX76" s="40"/>
      <c r="FZY76" s="40"/>
      <c r="FZZ76" s="40"/>
      <c r="GAA76" s="40"/>
      <c r="GAB76" s="40"/>
      <c r="GAC76" s="41"/>
      <c r="GAD76" s="38"/>
      <c r="GAE76" s="39"/>
      <c r="GAF76" s="40"/>
      <c r="GAG76" s="40"/>
      <c r="GAH76" s="40"/>
      <c r="GAI76" s="40"/>
      <c r="GAJ76" s="40"/>
      <c r="GAK76" s="40"/>
      <c r="GAL76" s="41"/>
      <c r="GAM76" s="38"/>
      <c r="GAN76" s="39"/>
      <c r="GAO76" s="40"/>
      <c r="GAP76" s="40"/>
      <c r="GAQ76" s="40"/>
      <c r="GAR76" s="40"/>
      <c r="GAS76" s="40"/>
      <c r="GAT76" s="40"/>
      <c r="GAU76" s="41"/>
      <c r="GAV76" s="38"/>
      <c r="GAW76" s="39"/>
      <c r="GAX76" s="40"/>
      <c r="GAY76" s="40"/>
      <c r="GAZ76" s="40"/>
      <c r="GBA76" s="40"/>
      <c r="GBB76" s="40"/>
      <c r="GBC76" s="40"/>
      <c r="GBD76" s="41"/>
      <c r="GBE76" s="38"/>
      <c r="GBF76" s="39"/>
      <c r="GBG76" s="40"/>
      <c r="GBH76" s="40"/>
      <c r="GBI76" s="40"/>
      <c r="GBJ76" s="40"/>
      <c r="GBK76" s="40"/>
      <c r="GBL76" s="40"/>
      <c r="GBM76" s="41"/>
      <c r="GBN76" s="38"/>
      <c r="GBO76" s="39"/>
      <c r="GBP76" s="40"/>
      <c r="GBQ76" s="40"/>
      <c r="GBR76" s="40"/>
      <c r="GBS76" s="40"/>
      <c r="GBT76" s="40"/>
      <c r="GBU76" s="40"/>
      <c r="GBV76" s="41"/>
      <c r="GBW76" s="38"/>
      <c r="GBX76" s="39"/>
      <c r="GBY76" s="40"/>
      <c r="GBZ76" s="40"/>
      <c r="GCA76" s="40"/>
      <c r="GCB76" s="40"/>
      <c r="GCC76" s="40"/>
      <c r="GCD76" s="40"/>
      <c r="GCE76" s="41"/>
      <c r="GCF76" s="38"/>
      <c r="GCG76" s="39"/>
      <c r="GCH76" s="40"/>
      <c r="GCI76" s="40"/>
      <c r="GCJ76" s="40"/>
      <c r="GCK76" s="40"/>
      <c r="GCL76" s="40"/>
      <c r="GCM76" s="40"/>
      <c r="GCN76" s="41"/>
      <c r="GCO76" s="38"/>
      <c r="GCP76" s="39"/>
      <c r="GCQ76" s="40"/>
      <c r="GCR76" s="40"/>
      <c r="GCS76" s="40"/>
      <c r="GCT76" s="40"/>
      <c r="GCU76" s="40"/>
      <c r="GCV76" s="40"/>
      <c r="GCW76" s="41"/>
      <c r="GCX76" s="38"/>
      <c r="GCY76" s="39"/>
      <c r="GCZ76" s="40"/>
      <c r="GDA76" s="40"/>
      <c r="GDB76" s="40"/>
      <c r="GDC76" s="40"/>
      <c r="GDD76" s="40"/>
      <c r="GDE76" s="40"/>
      <c r="GDF76" s="41"/>
      <c r="GDG76" s="38"/>
      <c r="GDH76" s="39"/>
      <c r="GDI76" s="40"/>
      <c r="GDJ76" s="40"/>
      <c r="GDK76" s="40"/>
      <c r="GDL76" s="40"/>
      <c r="GDM76" s="40"/>
      <c r="GDN76" s="40"/>
      <c r="GDO76" s="41"/>
      <c r="GDP76" s="38"/>
      <c r="GDQ76" s="39"/>
      <c r="GDR76" s="40"/>
      <c r="GDS76" s="40"/>
      <c r="GDT76" s="40"/>
      <c r="GDU76" s="40"/>
      <c r="GDV76" s="40"/>
      <c r="GDW76" s="40"/>
      <c r="GDX76" s="41"/>
      <c r="GDY76" s="38"/>
      <c r="GDZ76" s="39"/>
      <c r="GEA76" s="40"/>
      <c r="GEB76" s="40"/>
      <c r="GEC76" s="40"/>
      <c r="GED76" s="40"/>
      <c r="GEE76" s="40"/>
      <c r="GEF76" s="40"/>
      <c r="GEG76" s="41"/>
      <c r="GEH76" s="38"/>
      <c r="GEI76" s="39"/>
      <c r="GEJ76" s="40"/>
      <c r="GEK76" s="40"/>
      <c r="GEL76" s="40"/>
      <c r="GEM76" s="40"/>
      <c r="GEN76" s="40"/>
      <c r="GEO76" s="40"/>
      <c r="GEP76" s="41"/>
      <c r="GEQ76" s="38"/>
      <c r="GER76" s="39"/>
      <c r="GES76" s="40"/>
      <c r="GET76" s="40"/>
      <c r="GEU76" s="40"/>
      <c r="GEV76" s="40"/>
      <c r="GEW76" s="40"/>
      <c r="GEX76" s="40"/>
      <c r="GEY76" s="41"/>
      <c r="GEZ76" s="38"/>
      <c r="GFA76" s="39"/>
      <c r="GFB76" s="40"/>
      <c r="GFC76" s="40"/>
      <c r="GFD76" s="40"/>
      <c r="GFE76" s="40"/>
      <c r="GFF76" s="40"/>
      <c r="GFG76" s="40"/>
      <c r="GFH76" s="41"/>
      <c r="GFI76" s="38"/>
      <c r="GFJ76" s="39"/>
      <c r="GFK76" s="40"/>
      <c r="GFL76" s="40"/>
      <c r="GFM76" s="40"/>
      <c r="GFN76" s="40"/>
      <c r="GFO76" s="40"/>
      <c r="GFP76" s="40"/>
      <c r="GFQ76" s="41"/>
      <c r="GFR76" s="38"/>
      <c r="GFS76" s="39"/>
      <c r="GFT76" s="40"/>
      <c r="GFU76" s="40"/>
      <c r="GFV76" s="40"/>
      <c r="GFW76" s="40"/>
      <c r="GFX76" s="40"/>
      <c r="GFY76" s="40"/>
      <c r="GFZ76" s="41"/>
      <c r="GGA76" s="38"/>
      <c r="GGB76" s="39"/>
      <c r="GGC76" s="40"/>
      <c r="GGD76" s="40"/>
      <c r="GGE76" s="40"/>
      <c r="GGF76" s="40"/>
      <c r="GGG76" s="40"/>
      <c r="GGH76" s="40"/>
      <c r="GGI76" s="41"/>
      <c r="GGJ76" s="38"/>
      <c r="GGK76" s="39"/>
      <c r="GGL76" s="40"/>
      <c r="GGM76" s="40"/>
      <c r="GGN76" s="40"/>
      <c r="GGO76" s="40"/>
      <c r="GGP76" s="40"/>
      <c r="GGQ76" s="40"/>
      <c r="GGR76" s="41"/>
      <c r="GGS76" s="38"/>
      <c r="GGT76" s="39"/>
      <c r="GGU76" s="40"/>
      <c r="GGV76" s="40"/>
      <c r="GGW76" s="40"/>
      <c r="GGX76" s="40"/>
      <c r="GGY76" s="40"/>
      <c r="GGZ76" s="40"/>
      <c r="GHA76" s="41"/>
      <c r="GHB76" s="38"/>
      <c r="GHC76" s="39"/>
      <c r="GHD76" s="40"/>
      <c r="GHE76" s="40"/>
      <c r="GHF76" s="40"/>
      <c r="GHG76" s="40"/>
      <c r="GHH76" s="40"/>
      <c r="GHI76" s="40"/>
      <c r="GHJ76" s="41"/>
      <c r="GHK76" s="38"/>
      <c r="GHL76" s="39"/>
      <c r="GHM76" s="40"/>
      <c r="GHN76" s="40"/>
      <c r="GHO76" s="40"/>
      <c r="GHP76" s="40"/>
      <c r="GHQ76" s="40"/>
      <c r="GHR76" s="40"/>
      <c r="GHS76" s="41"/>
      <c r="GHT76" s="38"/>
      <c r="GHU76" s="39"/>
      <c r="GHV76" s="40"/>
      <c r="GHW76" s="40"/>
      <c r="GHX76" s="40"/>
      <c r="GHY76" s="40"/>
      <c r="GHZ76" s="40"/>
      <c r="GIA76" s="40"/>
      <c r="GIB76" s="41"/>
      <c r="GIC76" s="38"/>
      <c r="GID76" s="39"/>
      <c r="GIE76" s="40"/>
      <c r="GIF76" s="40"/>
      <c r="GIG76" s="40"/>
      <c r="GIH76" s="40"/>
      <c r="GII76" s="40"/>
      <c r="GIJ76" s="40"/>
      <c r="GIK76" s="41"/>
      <c r="GIL76" s="38"/>
      <c r="GIM76" s="39"/>
      <c r="GIN76" s="40"/>
      <c r="GIO76" s="40"/>
      <c r="GIP76" s="40"/>
      <c r="GIQ76" s="40"/>
      <c r="GIR76" s="40"/>
      <c r="GIS76" s="40"/>
      <c r="GIT76" s="41"/>
      <c r="GIU76" s="38"/>
      <c r="GIV76" s="39"/>
      <c r="GIW76" s="40"/>
      <c r="GIX76" s="40"/>
      <c r="GIY76" s="40"/>
      <c r="GIZ76" s="40"/>
      <c r="GJA76" s="40"/>
      <c r="GJB76" s="40"/>
      <c r="GJC76" s="41"/>
      <c r="GJD76" s="38"/>
      <c r="GJE76" s="39"/>
      <c r="GJF76" s="40"/>
      <c r="GJG76" s="40"/>
      <c r="GJH76" s="40"/>
      <c r="GJI76" s="40"/>
      <c r="GJJ76" s="40"/>
      <c r="GJK76" s="40"/>
      <c r="GJL76" s="41"/>
      <c r="GJM76" s="38"/>
      <c r="GJN76" s="39"/>
      <c r="GJO76" s="40"/>
      <c r="GJP76" s="40"/>
      <c r="GJQ76" s="40"/>
      <c r="GJR76" s="40"/>
      <c r="GJS76" s="40"/>
      <c r="GJT76" s="40"/>
      <c r="GJU76" s="41"/>
      <c r="GJV76" s="38"/>
      <c r="GJW76" s="39"/>
      <c r="GJX76" s="40"/>
      <c r="GJY76" s="40"/>
      <c r="GJZ76" s="40"/>
      <c r="GKA76" s="40"/>
      <c r="GKB76" s="40"/>
      <c r="GKC76" s="40"/>
      <c r="GKD76" s="41"/>
      <c r="GKE76" s="38"/>
      <c r="GKF76" s="39"/>
      <c r="GKG76" s="40"/>
      <c r="GKH76" s="40"/>
      <c r="GKI76" s="40"/>
      <c r="GKJ76" s="40"/>
      <c r="GKK76" s="40"/>
      <c r="GKL76" s="40"/>
      <c r="GKM76" s="41"/>
      <c r="GKN76" s="38"/>
      <c r="GKO76" s="39"/>
      <c r="GKP76" s="40"/>
      <c r="GKQ76" s="40"/>
      <c r="GKR76" s="40"/>
      <c r="GKS76" s="40"/>
      <c r="GKT76" s="40"/>
      <c r="GKU76" s="40"/>
      <c r="GKV76" s="41"/>
      <c r="GKW76" s="38"/>
      <c r="GKX76" s="39"/>
      <c r="GKY76" s="40"/>
      <c r="GKZ76" s="40"/>
      <c r="GLA76" s="40"/>
      <c r="GLB76" s="40"/>
      <c r="GLC76" s="40"/>
      <c r="GLD76" s="40"/>
      <c r="GLE76" s="41"/>
      <c r="GLF76" s="38"/>
      <c r="GLG76" s="39"/>
      <c r="GLH76" s="40"/>
      <c r="GLI76" s="40"/>
      <c r="GLJ76" s="40"/>
      <c r="GLK76" s="40"/>
      <c r="GLL76" s="40"/>
      <c r="GLM76" s="40"/>
      <c r="GLN76" s="41"/>
      <c r="GLO76" s="38"/>
      <c r="GLP76" s="39"/>
      <c r="GLQ76" s="40"/>
      <c r="GLR76" s="40"/>
      <c r="GLS76" s="40"/>
      <c r="GLT76" s="40"/>
      <c r="GLU76" s="40"/>
      <c r="GLV76" s="40"/>
      <c r="GLW76" s="41"/>
      <c r="GLX76" s="38"/>
      <c r="GLY76" s="39"/>
      <c r="GLZ76" s="40"/>
      <c r="GMA76" s="40"/>
      <c r="GMB76" s="40"/>
      <c r="GMC76" s="40"/>
      <c r="GMD76" s="40"/>
      <c r="GME76" s="40"/>
      <c r="GMF76" s="41"/>
      <c r="GMG76" s="38"/>
      <c r="GMH76" s="39"/>
      <c r="GMI76" s="40"/>
      <c r="GMJ76" s="40"/>
      <c r="GMK76" s="40"/>
      <c r="GML76" s="40"/>
      <c r="GMM76" s="40"/>
      <c r="GMN76" s="40"/>
      <c r="GMO76" s="41"/>
      <c r="GMP76" s="38"/>
      <c r="GMQ76" s="39"/>
      <c r="GMR76" s="40"/>
      <c r="GMS76" s="40"/>
      <c r="GMT76" s="40"/>
      <c r="GMU76" s="40"/>
      <c r="GMV76" s="40"/>
      <c r="GMW76" s="40"/>
      <c r="GMX76" s="41"/>
      <c r="GMY76" s="38"/>
      <c r="GMZ76" s="39"/>
      <c r="GNA76" s="40"/>
      <c r="GNB76" s="40"/>
      <c r="GNC76" s="40"/>
      <c r="GND76" s="40"/>
      <c r="GNE76" s="40"/>
      <c r="GNF76" s="40"/>
      <c r="GNG76" s="41"/>
      <c r="GNH76" s="38"/>
      <c r="GNI76" s="39"/>
      <c r="GNJ76" s="40"/>
      <c r="GNK76" s="40"/>
      <c r="GNL76" s="40"/>
      <c r="GNM76" s="40"/>
      <c r="GNN76" s="40"/>
      <c r="GNO76" s="40"/>
      <c r="GNP76" s="41"/>
      <c r="GNQ76" s="38"/>
      <c r="GNR76" s="39"/>
      <c r="GNS76" s="40"/>
      <c r="GNT76" s="40"/>
      <c r="GNU76" s="40"/>
      <c r="GNV76" s="40"/>
      <c r="GNW76" s="40"/>
      <c r="GNX76" s="40"/>
      <c r="GNY76" s="41"/>
      <c r="GNZ76" s="38"/>
      <c r="GOA76" s="39"/>
      <c r="GOB76" s="40"/>
      <c r="GOC76" s="40"/>
      <c r="GOD76" s="40"/>
      <c r="GOE76" s="40"/>
      <c r="GOF76" s="40"/>
      <c r="GOG76" s="40"/>
      <c r="GOH76" s="41"/>
      <c r="GOI76" s="38"/>
      <c r="GOJ76" s="39"/>
      <c r="GOK76" s="40"/>
      <c r="GOL76" s="40"/>
      <c r="GOM76" s="40"/>
      <c r="GON76" s="40"/>
      <c r="GOO76" s="40"/>
      <c r="GOP76" s="40"/>
      <c r="GOQ76" s="41"/>
      <c r="GOR76" s="38"/>
      <c r="GOS76" s="39"/>
      <c r="GOT76" s="40"/>
      <c r="GOU76" s="40"/>
      <c r="GOV76" s="40"/>
      <c r="GOW76" s="40"/>
      <c r="GOX76" s="40"/>
      <c r="GOY76" s="40"/>
      <c r="GOZ76" s="41"/>
      <c r="GPA76" s="38"/>
      <c r="GPB76" s="39"/>
      <c r="GPC76" s="40"/>
      <c r="GPD76" s="40"/>
      <c r="GPE76" s="40"/>
      <c r="GPF76" s="40"/>
      <c r="GPG76" s="40"/>
      <c r="GPH76" s="40"/>
      <c r="GPI76" s="41"/>
      <c r="GPJ76" s="38"/>
      <c r="GPK76" s="39"/>
      <c r="GPL76" s="40"/>
      <c r="GPM76" s="40"/>
      <c r="GPN76" s="40"/>
      <c r="GPO76" s="40"/>
      <c r="GPP76" s="40"/>
      <c r="GPQ76" s="40"/>
      <c r="GPR76" s="41"/>
      <c r="GPS76" s="38"/>
      <c r="GPT76" s="39"/>
      <c r="GPU76" s="40"/>
      <c r="GPV76" s="40"/>
      <c r="GPW76" s="40"/>
      <c r="GPX76" s="40"/>
      <c r="GPY76" s="40"/>
      <c r="GPZ76" s="40"/>
      <c r="GQA76" s="41"/>
      <c r="GQB76" s="38"/>
      <c r="GQC76" s="39"/>
      <c r="GQD76" s="40"/>
      <c r="GQE76" s="40"/>
      <c r="GQF76" s="40"/>
      <c r="GQG76" s="40"/>
      <c r="GQH76" s="40"/>
      <c r="GQI76" s="40"/>
      <c r="GQJ76" s="41"/>
      <c r="GQK76" s="38"/>
      <c r="GQL76" s="39"/>
      <c r="GQM76" s="40"/>
      <c r="GQN76" s="40"/>
      <c r="GQO76" s="40"/>
      <c r="GQP76" s="40"/>
      <c r="GQQ76" s="40"/>
      <c r="GQR76" s="40"/>
      <c r="GQS76" s="41"/>
      <c r="GQT76" s="38"/>
      <c r="GQU76" s="39"/>
      <c r="GQV76" s="40"/>
      <c r="GQW76" s="40"/>
      <c r="GQX76" s="40"/>
      <c r="GQY76" s="40"/>
      <c r="GQZ76" s="40"/>
      <c r="GRA76" s="40"/>
      <c r="GRB76" s="41"/>
      <c r="GRC76" s="38"/>
      <c r="GRD76" s="39"/>
      <c r="GRE76" s="40"/>
      <c r="GRF76" s="40"/>
      <c r="GRG76" s="40"/>
      <c r="GRH76" s="40"/>
      <c r="GRI76" s="40"/>
      <c r="GRJ76" s="40"/>
      <c r="GRK76" s="41"/>
      <c r="GRL76" s="38"/>
      <c r="GRM76" s="39"/>
      <c r="GRN76" s="40"/>
      <c r="GRO76" s="40"/>
      <c r="GRP76" s="40"/>
      <c r="GRQ76" s="40"/>
      <c r="GRR76" s="40"/>
      <c r="GRS76" s="40"/>
      <c r="GRT76" s="41"/>
      <c r="GRU76" s="38"/>
      <c r="GRV76" s="39"/>
      <c r="GRW76" s="40"/>
      <c r="GRX76" s="40"/>
      <c r="GRY76" s="40"/>
      <c r="GRZ76" s="40"/>
      <c r="GSA76" s="40"/>
      <c r="GSB76" s="40"/>
      <c r="GSC76" s="41"/>
      <c r="GSD76" s="38"/>
      <c r="GSE76" s="39"/>
      <c r="GSF76" s="40"/>
      <c r="GSG76" s="40"/>
      <c r="GSH76" s="40"/>
      <c r="GSI76" s="40"/>
      <c r="GSJ76" s="40"/>
      <c r="GSK76" s="40"/>
      <c r="GSL76" s="41"/>
      <c r="GSM76" s="38"/>
      <c r="GSN76" s="39"/>
      <c r="GSO76" s="40"/>
      <c r="GSP76" s="40"/>
      <c r="GSQ76" s="40"/>
      <c r="GSR76" s="40"/>
      <c r="GSS76" s="40"/>
      <c r="GST76" s="40"/>
      <c r="GSU76" s="41"/>
      <c r="GSV76" s="38"/>
      <c r="GSW76" s="39"/>
      <c r="GSX76" s="40"/>
      <c r="GSY76" s="40"/>
      <c r="GSZ76" s="40"/>
      <c r="GTA76" s="40"/>
      <c r="GTB76" s="40"/>
      <c r="GTC76" s="40"/>
      <c r="GTD76" s="41"/>
      <c r="GTE76" s="38"/>
      <c r="GTF76" s="39"/>
      <c r="GTG76" s="40"/>
      <c r="GTH76" s="40"/>
      <c r="GTI76" s="40"/>
      <c r="GTJ76" s="40"/>
      <c r="GTK76" s="40"/>
      <c r="GTL76" s="40"/>
      <c r="GTM76" s="41"/>
      <c r="GTN76" s="38"/>
      <c r="GTO76" s="39"/>
      <c r="GTP76" s="40"/>
      <c r="GTQ76" s="40"/>
      <c r="GTR76" s="40"/>
      <c r="GTS76" s="40"/>
      <c r="GTT76" s="40"/>
      <c r="GTU76" s="40"/>
      <c r="GTV76" s="41"/>
      <c r="GTW76" s="38"/>
      <c r="GTX76" s="39"/>
      <c r="GTY76" s="40"/>
      <c r="GTZ76" s="40"/>
      <c r="GUA76" s="40"/>
      <c r="GUB76" s="40"/>
      <c r="GUC76" s="40"/>
      <c r="GUD76" s="40"/>
      <c r="GUE76" s="41"/>
      <c r="GUF76" s="38"/>
      <c r="GUG76" s="39"/>
      <c r="GUH76" s="40"/>
      <c r="GUI76" s="40"/>
      <c r="GUJ76" s="40"/>
      <c r="GUK76" s="40"/>
      <c r="GUL76" s="40"/>
      <c r="GUM76" s="40"/>
      <c r="GUN76" s="41"/>
      <c r="GUO76" s="38"/>
      <c r="GUP76" s="39"/>
      <c r="GUQ76" s="40"/>
      <c r="GUR76" s="40"/>
      <c r="GUS76" s="40"/>
      <c r="GUT76" s="40"/>
      <c r="GUU76" s="40"/>
      <c r="GUV76" s="40"/>
      <c r="GUW76" s="41"/>
      <c r="GUX76" s="38"/>
      <c r="GUY76" s="39"/>
      <c r="GUZ76" s="40"/>
      <c r="GVA76" s="40"/>
      <c r="GVB76" s="40"/>
      <c r="GVC76" s="40"/>
      <c r="GVD76" s="40"/>
      <c r="GVE76" s="40"/>
      <c r="GVF76" s="41"/>
      <c r="GVG76" s="38"/>
      <c r="GVH76" s="39"/>
      <c r="GVI76" s="40"/>
      <c r="GVJ76" s="40"/>
      <c r="GVK76" s="40"/>
      <c r="GVL76" s="40"/>
      <c r="GVM76" s="40"/>
      <c r="GVN76" s="40"/>
      <c r="GVO76" s="41"/>
      <c r="GVP76" s="38"/>
      <c r="GVQ76" s="39"/>
      <c r="GVR76" s="40"/>
      <c r="GVS76" s="40"/>
      <c r="GVT76" s="40"/>
      <c r="GVU76" s="40"/>
      <c r="GVV76" s="40"/>
      <c r="GVW76" s="40"/>
      <c r="GVX76" s="41"/>
      <c r="GVY76" s="38"/>
      <c r="GVZ76" s="39"/>
      <c r="GWA76" s="40"/>
      <c r="GWB76" s="40"/>
      <c r="GWC76" s="40"/>
      <c r="GWD76" s="40"/>
      <c r="GWE76" s="40"/>
      <c r="GWF76" s="40"/>
      <c r="GWG76" s="41"/>
      <c r="GWH76" s="38"/>
      <c r="GWI76" s="39"/>
      <c r="GWJ76" s="40"/>
      <c r="GWK76" s="40"/>
      <c r="GWL76" s="40"/>
      <c r="GWM76" s="40"/>
      <c r="GWN76" s="40"/>
      <c r="GWO76" s="40"/>
      <c r="GWP76" s="41"/>
      <c r="GWQ76" s="38"/>
      <c r="GWR76" s="39"/>
      <c r="GWS76" s="40"/>
      <c r="GWT76" s="40"/>
      <c r="GWU76" s="40"/>
      <c r="GWV76" s="40"/>
      <c r="GWW76" s="40"/>
      <c r="GWX76" s="40"/>
      <c r="GWY76" s="41"/>
      <c r="GWZ76" s="38"/>
      <c r="GXA76" s="39"/>
      <c r="GXB76" s="40"/>
      <c r="GXC76" s="40"/>
      <c r="GXD76" s="40"/>
      <c r="GXE76" s="40"/>
      <c r="GXF76" s="40"/>
      <c r="GXG76" s="40"/>
      <c r="GXH76" s="41"/>
      <c r="GXI76" s="38"/>
      <c r="GXJ76" s="39"/>
      <c r="GXK76" s="40"/>
      <c r="GXL76" s="40"/>
      <c r="GXM76" s="40"/>
      <c r="GXN76" s="40"/>
      <c r="GXO76" s="40"/>
      <c r="GXP76" s="40"/>
      <c r="GXQ76" s="41"/>
      <c r="GXR76" s="38"/>
      <c r="GXS76" s="39"/>
      <c r="GXT76" s="40"/>
      <c r="GXU76" s="40"/>
      <c r="GXV76" s="40"/>
      <c r="GXW76" s="40"/>
      <c r="GXX76" s="40"/>
      <c r="GXY76" s="40"/>
      <c r="GXZ76" s="41"/>
      <c r="GYA76" s="38"/>
      <c r="GYB76" s="39"/>
      <c r="GYC76" s="40"/>
      <c r="GYD76" s="40"/>
      <c r="GYE76" s="40"/>
      <c r="GYF76" s="40"/>
      <c r="GYG76" s="40"/>
      <c r="GYH76" s="40"/>
      <c r="GYI76" s="41"/>
      <c r="GYJ76" s="38"/>
      <c r="GYK76" s="39"/>
      <c r="GYL76" s="40"/>
      <c r="GYM76" s="40"/>
      <c r="GYN76" s="40"/>
      <c r="GYO76" s="40"/>
      <c r="GYP76" s="40"/>
      <c r="GYQ76" s="40"/>
      <c r="GYR76" s="41"/>
      <c r="GYS76" s="38"/>
      <c r="GYT76" s="39"/>
      <c r="GYU76" s="40"/>
      <c r="GYV76" s="40"/>
      <c r="GYW76" s="40"/>
      <c r="GYX76" s="40"/>
      <c r="GYY76" s="40"/>
      <c r="GYZ76" s="40"/>
      <c r="GZA76" s="41"/>
      <c r="GZB76" s="38"/>
      <c r="GZC76" s="39"/>
      <c r="GZD76" s="40"/>
      <c r="GZE76" s="40"/>
      <c r="GZF76" s="40"/>
      <c r="GZG76" s="40"/>
      <c r="GZH76" s="40"/>
      <c r="GZI76" s="40"/>
      <c r="GZJ76" s="41"/>
      <c r="GZK76" s="38"/>
      <c r="GZL76" s="39"/>
      <c r="GZM76" s="40"/>
      <c r="GZN76" s="40"/>
      <c r="GZO76" s="40"/>
      <c r="GZP76" s="40"/>
      <c r="GZQ76" s="40"/>
      <c r="GZR76" s="40"/>
      <c r="GZS76" s="41"/>
      <c r="GZT76" s="38"/>
      <c r="GZU76" s="39"/>
      <c r="GZV76" s="40"/>
      <c r="GZW76" s="40"/>
      <c r="GZX76" s="40"/>
      <c r="GZY76" s="40"/>
      <c r="GZZ76" s="40"/>
      <c r="HAA76" s="40"/>
      <c r="HAB76" s="41"/>
      <c r="HAC76" s="38"/>
      <c r="HAD76" s="39"/>
      <c r="HAE76" s="40"/>
      <c r="HAF76" s="40"/>
      <c r="HAG76" s="40"/>
      <c r="HAH76" s="40"/>
      <c r="HAI76" s="40"/>
      <c r="HAJ76" s="40"/>
      <c r="HAK76" s="41"/>
      <c r="HAL76" s="38"/>
      <c r="HAM76" s="39"/>
      <c r="HAN76" s="40"/>
      <c r="HAO76" s="40"/>
      <c r="HAP76" s="40"/>
      <c r="HAQ76" s="40"/>
      <c r="HAR76" s="40"/>
      <c r="HAS76" s="40"/>
      <c r="HAT76" s="41"/>
      <c r="HAU76" s="38"/>
      <c r="HAV76" s="39"/>
      <c r="HAW76" s="40"/>
      <c r="HAX76" s="40"/>
      <c r="HAY76" s="40"/>
      <c r="HAZ76" s="40"/>
      <c r="HBA76" s="40"/>
      <c r="HBB76" s="40"/>
      <c r="HBC76" s="41"/>
      <c r="HBD76" s="38"/>
      <c r="HBE76" s="39"/>
      <c r="HBF76" s="40"/>
      <c r="HBG76" s="40"/>
      <c r="HBH76" s="40"/>
      <c r="HBI76" s="40"/>
      <c r="HBJ76" s="40"/>
      <c r="HBK76" s="40"/>
      <c r="HBL76" s="41"/>
      <c r="HBM76" s="38"/>
      <c r="HBN76" s="39"/>
      <c r="HBO76" s="40"/>
      <c r="HBP76" s="40"/>
      <c r="HBQ76" s="40"/>
      <c r="HBR76" s="40"/>
      <c r="HBS76" s="40"/>
      <c r="HBT76" s="40"/>
      <c r="HBU76" s="41"/>
      <c r="HBV76" s="38"/>
      <c r="HBW76" s="39"/>
      <c r="HBX76" s="40"/>
      <c r="HBY76" s="40"/>
      <c r="HBZ76" s="40"/>
      <c r="HCA76" s="40"/>
      <c r="HCB76" s="40"/>
      <c r="HCC76" s="40"/>
      <c r="HCD76" s="41"/>
      <c r="HCE76" s="38"/>
      <c r="HCF76" s="39"/>
      <c r="HCG76" s="40"/>
      <c r="HCH76" s="40"/>
      <c r="HCI76" s="40"/>
      <c r="HCJ76" s="40"/>
      <c r="HCK76" s="40"/>
      <c r="HCL76" s="40"/>
      <c r="HCM76" s="41"/>
      <c r="HCN76" s="38"/>
      <c r="HCO76" s="39"/>
      <c r="HCP76" s="40"/>
      <c r="HCQ76" s="40"/>
      <c r="HCR76" s="40"/>
      <c r="HCS76" s="40"/>
      <c r="HCT76" s="40"/>
      <c r="HCU76" s="40"/>
      <c r="HCV76" s="41"/>
      <c r="HCW76" s="38"/>
      <c r="HCX76" s="39"/>
      <c r="HCY76" s="40"/>
      <c r="HCZ76" s="40"/>
      <c r="HDA76" s="40"/>
      <c r="HDB76" s="40"/>
      <c r="HDC76" s="40"/>
      <c r="HDD76" s="40"/>
      <c r="HDE76" s="41"/>
      <c r="HDF76" s="38"/>
      <c r="HDG76" s="39"/>
      <c r="HDH76" s="40"/>
      <c r="HDI76" s="40"/>
      <c r="HDJ76" s="40"/>
      <c r="HDK76" s="40"/>
      <c r="HDL76" s="40"/>
      <c r="HDM76" s="40"/>
      <c r="HDN76" s="41"/>
      <c r="HDO76" s="38"/>
      <c r="HDP76" s="39"/>
      <c r="HDQ76" s="40"/>
      <c r="HDR76" s="40"/>
      <c r="HDS76" s="40"/>
      <c r="HDT76" s="40"/>
      <c r="HDU76" s="40"/>
      <c r="HDV76" s="40"/>
      <c r="HDW76" s="41"/>
      <c r="HDX76" s="38"/>
      <c r="HDY76" s="39"/>
      <c r="HDZ76" s="40"/>
      <c r="HEA76" s="40"/>
      <c r="HEB76" s="40"/>
      <c r="HEC76" s="40"/>
      <c r="HED76" s="40"/>
      <c r="HEE76" s="40"/>
      <c r="HEF76" s="41"/>
      <c r="HEG76" s="38"/>
      <c r="HEH76" s="39"/>
      <c r="HEI76" s="40"/>
      <c r="HEJ76" s="40"/>
      <c r="HEK76" s="40"/>
      <c r="HEL76" s="40"/>
      <c r="HEM76" s="40"/>
      <c r="HEN76" s="40"/>
      <c r="HEO76" s="41"/>
      <c r="HEP76" s="38"/>
      <c r="HEQ76" s="39"/>
      <c r="HER76" s="40"/>
      <c r="HES76" s="40"/>
      <c r="HET76" s="40"/>
      <c r="HEU76" s="40"/>
      <c r="HEV76" s="40"/>
      <c r="HEW76" s="40"/>
      <c r="HEX76" s="41"/>
      <c r="HEY76" s="38"/>
      <c r="HEZ76" s="39"/>
      <c r="HFA76" s="40"/>
      <c r="HFB76" s="40"/>
      <c r="HFC76" s="40"/>
      <c r="HFD76" s="40"/>
      <c r="HFE76" s="40"/>
      <c r="HFF76" s="40"/>
      <c r="HFG76" s="41"/>
      <c r="HFH76" s="38"/>
      <c r="HFI76" s="39"/>
      <c r="HFJ76" s="40"/>
      <c r="HFK76" s="40"/>
      <c r="HFL76" s="40"/>
      <c r="HFM76" s="40"/>
      <c r="HFN76" s="40"/>
      <c r="HFO76" s="40"/>
      <c r="HFP76" s="41"/>
      <c r="HFQ76" s="38"/>
      <c r="HFR76" s="39"/>
      <c r="HFS76" s="40"/>
      <c r="HFT76" s="40"/>
      <c r="HFU76" s="40"/>
      <c r="HFV76" s="40"/>
      <c r="HFW76" s="40"/>
      <c r="HFX76" s="40"/>
      <c r="HFY76" s="41"/>
      <c r="HFZ76" s="38"/>
      <c r="HGA76" s="39"/>
      <c r="HGB76" s="40"/>
      <c r="HGC76" s="40"/>
      <c r="HGD76" s="40"/>
      <c r="HGE76" s="40"/>
      <c r="HGF76" s="40"/>
      <c r="HGG76" s="40"/>
      <c r="HGH76" s="41"/>
      <c r="HGI76" s="38"/>
      <c r="HGJ76" s="39"/>
      <c r="HGK76" s="40"/>
      <c r="HGL76" s="40"/>
      <c r="HGM76" s="40"/>
      <c r="HGN76" s="40"/>
      <c r="HGO76" s="40"/>
      <c r="HGP76" s="40"/>
      <c r="HGQ76" s="41"/>
      <c r="HGR76" s="38"/>
      <c r="HGS76" s="39"/>
      <c r="HGT76" s="40"/>
      <c r="HGU76" s="40"/>
      <c r="HGV76" s="40"/>
      <c r="HGW76" s="40"/>
      <c r="HGX76" s="40"/>
      <c r="HGY76" s="40"/>
      <c r="HGZ76" s="41"/>
      <c r="HHA76" s="38"/>
      <c r="HHB76" s="39"/>
      <c r="HHC76" s="40"/>
      <c r="HHD76" s="40"/>
      <c r="HHE76" s="40"/>
      <c r="HHF76" s="40"/>
      <c r="HHG76" s="40"/>
      <c r="HHH76" s="40"/>
      <c r="HHI76" s="41"/>
      <c r="HHJ76" s="38"/>
      <c r="HHK76" s="39"/>
      <c r="HHL76" s="40"/>
      <c r="HHM76" s="40"/>
      <c r="HHN76" s="40"/>
      <c r="HHO76" s="40"/>
      <c r="HHP76" s="40"/>
      <c r="HHQ76" s="40"/>
      <c r="HHR76" s="41"/>
      <c r="HHS76" s="38"/>
      <c r="HHT76" s="39"/>
      <c r="HHU76" s="40"/>
      <c r="HHV76" s="40"/>
      <c r="HHW76" s="40"/>
      <c r="HHX76" s="40"/>
      <c r="HHY76" s="40"/>
      <c r="HHZ76" s="40"/>
      <c r="HIA76" s="41"/>
      <c r="HIB76" s="38"/>
      <c r="HIC76" s="39"/>
      <c r="HID76" s="40"/>
      <c r="HIE76" s="40"/>
      <c r="HIF76" s="40"/>
      <c r="HIG76" s="40"/>
      <c r="HIH76" s="40"/>
      <c r="HII76" s="40"/>
      <c r="HIJ76" s="41"/>
      <c r="HIK76" s="38"/>
      <c r="HIL76" s="39"/>
      <c r="HIM76" s="40"/>
      <c r="HIN76" s="40"/>
      <c r="HIO76" s="40"/>
      <c r="HIP76" s="40"/>
      <c r="HIQ76" s="40"/>
      <c r="HIR76" s="40"/>
      <c r="HIS76" s="41"/>
      <c r="HIT76" s="38"/>
      <c r="HIU76" s="39"/>
      <c r="HIV76" s="40"/>
      <c r="HIW76" s="40"/>
      <c r="HIX76" s="40"/>
      <c r="HIY76" s="40"/>
      <c r="HIZ76" s="40"/>
      <c r="HJA76" s="40"/>
      <c r="HJB76" s="41"/>
      <c r="HJC76" s="38"/>
      <c r="HJD76" s="39"/>
      <c r="HJE76" s="40"/>
      <c r="HJF76" s="40"/>
      <c r="HJG76" s="40"/>
      <c r="HJH76" s="40"/>
      <c r="HJI76" s="40"/>
      <c r="HJJ76" s="40"/>
      <c r="HJK76" s="41"/>
      <c r="HJL76" s="38"/>
      <c r="HJM76" s="39"/>
      <c r="HJN76" s="40"/>
      <c r="HJO76" s="40"/>
      <c r="HJP76" s="40"/>
      <c r="HJQ76" s="40"/>
      <c r="HJR76" s="40"/>
      <c r="HJS76" s="40"/>
      <c r="HJT76" s="41"/>
      <c r="HJU76" s="38"/>
      <c r="HJV76" s="39"/>
      <c r="HJW76" s="40"/>
      <c r="HJX76" s="40"/>
      <c r="HJY76" s="40"/>
      <c r="HJZ76" s="40"/>
      <c r="HKA76" s="40"/>
      <c r="HKB76" s="40"/>
      <c r="HKC76" s="41"/>
      <c r="HKD76" s="38"/>
      <c r="HKE76" s="39"/>
      <c r="HKF76" s="40"/>
      <c r="HKG76" s="40"/>
      <c r="HKH76" s="40"/>
      <c r="HKI76" s="40"/>
      <c r="HKJ76" s="40"/>
      <c r="HKK76" s="40"/>
      <c r="HKL76" s="41"/>
      <c r="HKM76" s="38"/>
      <c r="HKN76" s="39"/>
      <c r="HKO76" s="40"/>
      <c r="HKP76" s="40"/>
      <c r="HKQ76" s="40"/>
      <c r="HKR76" s="40"/>
      <c r="HKS76" s="40"/>
      <c r="HKT76" s="40"/>
      <c r="HKU76" s="41"/>
      <c r="HKV76" s="38"/>
      <c r="HKW76" s="39"/>
      <c r="HKX76" s="40"/>
      <c r="HKY76" s="40"/>
      <c r="HKZ76" s="40"/>
      <c r="HLA76" s="40"/>
      <c r="HLB76" s="40"/>
      <c r="HLC76" s="40"/>
      <c r="HLD76" s="41"/>
      <c r="HLE76" s="38"/>
      <c r="HLF76" s="39"/>
      <c r="HLG76" s="40"/>
      <c r="HLH76" s="40"/>
      <c r="HLI76" s="40"/>
      <c r="HLJ76" s="40"/>
      <c r="HLK76" s="40"/>
      <c r="HLL76" s="40"/>
      <c r="HLM76" s="41"/>
      <c r="HLN76" s="38"/>
      <c r="HLO76" s="39"/>
      <c r="HLP76" s="40"/>
      <c r="HLQ76" s="40"/>
      <c r="HLR76" s="40"/>
      <c r="HLS76" s="40"/>
      <c r="HLT76" s="40"/>
      <c r="HLU76" s="40"/>
      <c r="HLV76" s="41"/>
      <c r="HLW76" s="38"/>
      <c r="HLX76" s="39"/>
      <c r="HLY76" s="40"/>
      <c r="HLZ76" s="40"/>
      <c r="HMA76" s="40"/>
      <c r="HMB76" s="40"/>
      <c r="HMC76" s="40"/>
      <c r="HMD76" s="40"/>
      <c r="HME76" s="41"/>
      <c r="HMF76" s="38"/>
      <c r="HMG76" s="39"/>
      <c r="HMH76" s="40"/>
      <c r="HMI76" s="40"/>
      <c r="HMJ76" s="40"/>
      <c r="HMK76" s="40"/>
      <c r="HML76" s="40"/>
      <c r="HMM76" s="40"/>
      <c r="HMN76" s="41"/>
      <c r="HMO76" s="38"/>
      <c r="HMP76" s="39"/>
      <c r="HMQ76" s="40"/>
      <c r="HMR76" s="40"/>
      <c r="HMS76" s="40"/>
      <c r="HMT76" s="40"/>
      <c r="HMU76" s="40"/>
      <c r="HMV76" s="40"/>
      <c r="HMW76" s="41"/>
      <c r="HMX76" s="38"/>
      <c r="HMY76" s="39"/>
      <c r="HMZ76" s="40"/>
      <c r="HNA76" s="40"/>
      <c r="HNB76" s="40"/>
      <c r="HNC76" s="40"/>
      <c r="HND76" s="40"/>
      <c r="HNE76" s="40"/>
      <c r="HNF76" s="41"/>
      <c r="HNG76" s="38"/>
      <c r="HNH76" s="39"/>
      <c r="HNI76" s="40"/>
      <c r="HNJ76" s="40"/>
      <c r="HNK76" s="40"/>
      <c r="HNL76" s="40"/>
      <c r="HNM76" s="40"/>
      <c r="HNN76" s="40"/>
      <c r="HNO76" s="41"/>
      <c r="HNP76" s="38"/>
      <c r="HNQ76" s="39"/>
      <c r="HNR76" s="40"/>
      <c r="HNS76" s="40"/>
      <c r="HNT76" s="40"/>
      <c r="HNU76" s="40"/>
      <c r="HNV76" s="40"/>
      <c r="HNW76" s="40"/>
      <c r="HNX76" s="41"/>
      <c r="HNY76" s="38"/>
      <c r="HNZ76" s="39"/>
      <c r="HOA76" s="40"/>
      <c r="HOB76" s="40"/>
      <c r="HOC76" s="40"/>
      <c r="HOD76" s="40"/>
      <c r="HOE76" s="40"/>
      <c r="HOF76" s="40"/>
      <c r="HOG76" s="41"/>
      <c r="HOH76" s="38"/>
      <c r="HOI76" s="39"/>
      <c r="HOJ76" s="40"/>
      <c r="HOK76" s="40"/>
      <c r="HOL76" s="40"/>
      <c r="HOM76" s="40"/>
      <c r="HON76" s="40"/>
      <c r="HOO76" s="40"/>
      <c r="HOP76" s="41"/>
      <c r="HOQ76" s="38"/>
      <c r="HOR76" s="39"/>
      <c r="HOS76" s="40"/>
      <c r="HOT76" s="40"/>
      <c r="HOU76" s="40"/>
      <c r="HOV76" s="40"/>
      <c r="HOW76" s="40"/>
      <c r="HOX76" s="40"/>
      <c r="HOY76" s="41"/>
      <c r="HOZ76" s="38"/>
      <c r="HPA76" s="39"/>
      <c r="HPB76" s="40"/>
      <c r="HPC76" s="40"/>
      <c r="HPD76" s="40"/>
      <c r="HPE76" s="40"/>
      <c r="HPF76" s="40"/>
      <c r="HPG76" s="40"/>
      <c r="HPH76" s="41"/>
      <c r="HPI76" s="38"/>
      <c r="HPJ76" s="39"/>
      <c r="HPK76" s="40"/>
      <c r="HPL76" s="40"/>
      <c r="HPM76" s="40"/>
      <c r="HPN76" s="40"/>
      <c r="HPO76" s="40"/>
      <c r="HPP76" s="40"/>
      <c r="HPQ76" s="41"/>
      <c r="HPR76" s="38"/>
      <c r="HPS76" s="39"/>
      <c r="HPT76" s="40"/>
      <c r="HPU76" s="40"/>
      <c r="HPV76" s="40"/>
      <c r="HPW76" s="40"/>
      <c r="HPX76" s="40"/>
      <c r="HPY76" s="40"/>
      <c r="HPZ76" s="41"/>
      <c r="HQA76" s="38"/>
      <c r="HQB76" s="39"/>
      <c r="HQC76" s="40"/>
      <c r="HQD76" s="40"/>
      <c r="HQE76" s="40"/>
      <c r="HQF76" s="40"/>
      <c r="HQG76" s="40"/>
      <c r="HQH76" s="40"/>
      <c r="HQI76" s="41"/>
      <c r="HQJ76" s="38"/>
      <c r="HQK76" s="39"/>
      <c r="HQL76" s="40"/>
      <c r="HQM76" s="40"/>
      <c r="HQN76" s="40"/>
      <c r="HQO76" s="40"/>
      <c r="HQP76" s="40"/>
      <c r="HQQ76" s="40"/>
      <c r="HQR76" s="41"/>
      <c r="HQS76" s="38"/>
      <c r="HQT76" s="39"/>
      <c r="HQU76" s="40"/>
      <c r="HQV76" s="40"/>
      <c r="HQW76" s="40"/>
      <c r="HQX76" s="40"/>
      <c r="HQY76" s="40"/>
      <c r="HQZ76" s="40"/>
      <c r="HRA76" s="41"/>
      <c r="HRB76" s="38"/>
      <c r="HRC76" s="39"/>
      <c r="HRD76" s="40"/>
      <c r="HRE76" s="40"/>
      <c r="HRF76" s="40"/>
      <c r="HRG76" s="40"/>
      <c r="HRH76" s="40"/>
      <c r="HRI76" s="40"/>
      <c r="HRJ76" s="41"/>
      <c r="HRK76" s="38"/>
      <c r="HRL76" s="39"/>
      <c r="HRM76" s="40"/>
      <c r="HRN76" s="40"/>
      <c r="HRO76" s="40"/>
      <c r="HRP76" s="40"/>
      <c r="HRQ76" s="40"/>
      <c r="HRR76" s="40"/>
      <c r="HRS76" s="41"/>
      <c r="HRT76" s="38"/>
      <c r="HRU76" s="39"/>
      <c r="HRV76" s="40"/>
      <c r="HRW76" s="40"/>
      <c r="HRX76" s="40"/>
      <c r="HRY76" s="40"/>
      <c r="HRZ76" s="40"/>
      <c r="HSA76" s="40"/>
      <c r="HSB76" s="41"/>
      <c r="HSC76" s="38"/>
      <c r="HSD76" s="39"/>
      <c r="HSE76" s="40"/>
      <c r="HSF76" s="40"/>
      <c r="HSG76" s="40"/>
      <c r="HSH76" s="40"/>
      <c r="HSI76" s="40"/>
      <c r="HSJ76" s="40"/>
      <c r="HSK76" s="41"/>
      <c r="HSL76" s="38"/>
      <c r="HSM76" s="39"/>
      <c r="HSN76" s="40"/>
      <c r="HSO76" s="40"/>
      <c r="HSP76" s="40"/>
      <c r="HSQ76" s="40"/>
      <c r="HSR76" s="40"/>
      <c r="HSS76" s="40"/>
      <c r="HST76" s="41"/>
      <c r="HSU76" s="38"/>
      <c r="HSV76" s="39"/>
      <c r="HSW76" s="40"/>
      <c r="HSX76" s="40"/>
      <c r="HSY76" s="40"/>
      <c r="HSZ76" s="40"/>
      <c r="HTA76" s="40"/>
      <c r="HTB76" s="40"/>
      <c r="HTC76" s="41"/>
      <c r="HTD76" s="38"/>
      <c r="HTE76" s="39"/>
      <c r="HTF76" s="40"/>
      <c r="HTG76" s="40"/>
      <c r="HTH76" s="40"/>
      <c r="HTI76" s="40"/>
      <c r="HTJ76" s="40"/>
      <c r="HTK76" s="40"/>
      <c r="HTL76" s="41"/>
      <c r="HTM76" s="38"/>
      <c r="HTN76" s="39"/>
      <c r="HTO76" s="40"/>
      <c r="HTP76" s="40"/>
      <c r="HTQ76" s="40"/>
      <c r="HTR76" s="40"/>
      <c r="HTS76" s="40"/>
      <c r="HTT76" s="40"/>
      <c r="HTU76" s="41"/>
      <c r="HTV76" s="38"/>
      <c r="HTW76" s="39"/>
      <c r="HTX76" s="40"/>
      <c r="HTY76" s="40"/>
      <c r="HTZ76" s="40"/>
      <c r="HUA76" s="40"/>
      <c r="HUB76" s="40"/>
      <c r="HUC76" s="40"/>
      <c r="HUD76" s="41"/>
      <c r="HUE76" s="38"/>
      <c r="HUF76" s="39"/>
      <c r="HUG76" s="40"/>
      <c r="HUH76" s="40"/>
      <c r="HUI76" s="40"/>
      <c r="HUJ76" s="40"/>
      <c r="HUK76" s="40"/>
      <c r="HUL76" s="40"/>
      <c r="HUM76" s="41"/>
      <c r="HUN76" s="38"/>
      <c r="HUO76" s="39"/>
      <c r="HUP76" s="40"/>
      <c r="HUQ76" s="40"/>
      <c r="HUR76" s="40"/>
      <c r="HUS76" s="40"/>
      <c r="HUT76" s="40"/>
      <c r="HUU76" s="40"/>
      <c r="HUV76" s="41"/>
      <c r="HUW76" s="38"/>
      <c r="HUX76" s="39"/>
      <c r="HUY76" s="40"/>
      <c r="HUZ76" s="40"/>
      <c r="HVA76" s="40"/>
      <c r="HVB76" s="40"/>
      <c r="HVC76" s="40"/>
      <c r="HVD76" s="40"/>
      <c r="HVE76" s="41"/>
      <c r="HVF76" s="38"/>
      <c r="HVG76" s="39"/>
      <c r="HVH76" s="40"/>
      <c r="HVI76" s="40"/>
      <c r="HVJ76" s="40"/>
      <c r="HVK76" s="40"/>
      <c r="HVL76" s="40"/>
      <c r="HVM76" s="40"/>
      <c r="HVN76" s="41"/>
      <c r="HVO76" s="38"/>
      <c r="HVP76" s="39"/>
      <c r="HVQ76" s="40"/>
      <c r="HVR76" s="40"/>
      <c r="HVS76" s="40"/>
      <c r="HVT76" s="40"/>
      <c r="HVU76" s="40"/>
      <c r="HVV76" s="40"/>
      <c r="HVW76" s="41"/>
      <c r="HVX76" s="38"/>
      <c r="HVY76" s="39"/>
      <c r="HVZ76" s="40"/>
      <c r="HWA76" s="40"/>
      <c r="HWB76" s="40"/>
      <c r="HWC76" s="40"/>
      <c r="HWD76" s="40"/>
      <c r="HWE76" s="40"/>
      <c r="HWF76" s="41"/>
      <c r="HWG76" s="38"/>
      <c r="HWH76" s="39"/>
      <c r="HWI76" s="40"/>
      <c r="HWJ76" s="40"/>
      <c r="HWK76" s="40"/>
      <c r="HWL76" s="40"/>
      <c r="HWM76" s="40"/>
      <c r="HWN76" s="40"/>
      <c r="HWO76" s="41"/>
      <c r="HWP76" s="38"/>
      <c r="HWQ76" s="39"/>
      <c r="HWR76" s="40"/>
      <c r="HWS76" s="40"/>
      <c r="HWT76" s="40"/>
      <c r="HWU76" s="40"/>
      <c r="HWV76" s="40"/>
      <c r="HWW76" s="40"/>
      <c r="HWX76" s="41"/>
      <c r="HWY76" s="38"/>
      <c r="HWZ76" s="39"/>
      <c r="HXA76" s="40"/>
      <c r="HXB76" s="40"/>
      <c r="HXC76" s="40"/>
      <c r="HXD76" s="40"/>
      <c r="HXE76" s="40"/>
      <c r="HXF76" s="40"/>
      <c r="HXG76" s="41"/>
      <c r="HXH76" s="38"/>
      <c r="HXI76" s="39"/>
      <c r="HXJ76" s="40"/>
      <c r="HXK76" s="40"/>
      <c r="HXL76" s="40"/>
      <c r="HXM76" s="40"/>
      <c r="HXN76" s="40"/>
      <c r="HXO76" s="40"/>
      <c r="HXP76" s="41"/>
      <c r="HXQ76" s="38"/>
      <c r="HXR76" s="39"/>
      <c r="HXS76" s="40"/>
      <c r="HXT76" s="40"/>
      <c r="HXU76" s="40"/>
      <c r="HXV76" s="40"/>
      <c r="HXW76" s="40"/>
      <c r="HXX76" s="40"/>
      <c r="HXY76" s="41"/>
      <c r="HXZ76" s="38"/>
      <c r="HYA76" s="39"/>
      <c r="HYB76" s="40"/>
      <c r="HYC76" s="40"/>
      <c r="HYD76" s="40"/>
      <c r="HYE76" s="40"/>
      <c r="HYF76" s="40"/>
      <c r="HYG76" s="40"/>
      <c r="HYH76" s="41"/>
      <c r="HYI76" s="38"/>
      <c r="HYJ76" s="39"/>
      <c r="HYK76" s="40"/>
      <c r="HYL76" s="40"/>
      <c r="HYM76" s="40"/>
      <c r="HYN76" s="40"/>
      <c r="HYO76" s="40"/>
      <c r="HYP76" s="40"/>
      <c r="HYQ76" s="41"/>
      <c r="HYR76" s="38"/>
      <c r="HYS76" s="39"/>
      <c r="HYT76" s="40"/>
      <c r="HYU76" s="40"/>
      <c r="HYV76" s="40"/>
      <c r="HYW76" s="40"/>
      <c r="HYX76" s="40"/>
      <c r="HYY76" s="40"/>
      <c r="HYZ76" s="41"/>
      <c r="HZA76" s="38"/>
      <c r="HZB76" s="39"/>
      <c r="HZC76" s="40"/>
      <c r="HZD76" s="40"/>
      <c r="HZE76" s="40"/>
      <c r="HZF76" s="40"/>
      <c r="HZG76" s="40"/>
      <c r="HZH76" s="40"/>
      <c r="HZI76" s="41"/>
      <c r="HZJ76" s="38"/>
      <c r="HZK76" s="39"/>
      <c r="HZL76" s="40"/>
      <c r="HZM76" s="40"/>
      <c r="HZN76" s="40"/>
      <c r="HZO76" s="40"/>
      <c r="HZP76" s="40"/>
      <c r="HZQ76" s="40"/>
      <c r="HZR76" s="41"/>
      <c r="HZS76" s="38"/>
      <c r="HZT76" s="39"/>
      <c r="HZU76" s="40"/>
      <c r="HZV76" s="40"/>
      <c r="HZW76" s="40"/>
      <c r="HZX76" s="40"/>
      <c r="HZY76" s="40"/>
      <c r="HZZ76" s="40"/>
      <c r="IAA76" s="41"/>
      <c r="IAB76" s="38"/>
      <c r="IAC76" s="39"/>
      <c r="IAD76" s="40"/>
      <c r="IAE76" s="40"/>
      <c r="IAF76" s="40"/>
      <c r="IAG76" s="40"/>
      <c r="IAH76" s="40"/>
      <c r="IAI76" s="40"/>
      <c r="IAJ76" s="41"/>
      <c r="IAK76" s="38"/>
      <c r="IAL76" s="39"/>
      <c r="IAM76" s="40"/>
      <c r="IAN76" s="40"/>
      <c r="IAO76" s="40"/>
      <c r="IAP76" s="40"/>
      <c r="IAQ76" s="40"/>
      <c r="IAR76" s="40"/>
      <c r="IAS76" s="41"/>
      <c r="IAT76" s="38"/>
      <c r="IAU76" s="39"/>
      <c r="IAV76" s="40"/>
      <c r="IAW76" s="40"/>
      <c r="IAX76" s="40"/>
      <c r="IAY76" s="40"/>
      <c r="IAZ76" s="40"/>
      <c r="IBA76" s="40"/>
      <c r="IBB76" s="41"/>
      <c r="IBC76" s="38"/>
      <c r="IBD76" s="39"/>
      <c r="IBE76" s="40"/>
      <c r="IBF76" s="40"/>
      <c r="IBG76" s="40"/>
      <c r="IBH76" s="40"/>
      <c r="IBI76" s="40"/>
      <c r="IBJ76" s="40"/>
      <c r="IBK76" s="41"/>
      <c r="IBL76" s="38"/>
      <c r="IBM76" s="39"/>
      <c r="IBN76" s="40"/>
      <c r="IBO76" s="40"/>
      <c r="IBP76" s="40"/>
      <c r="IBQ76" s="40"/>
      <c r="IBR76" s="40"/>
      <c r="IBS76" s="40"/>
      <c r="IBT76" s="41"/>
      <c r="IBU76" s="38"/>
      <c r="IBV76" s="39"/>
      <c r="IBW76" s="40"/>
      <c r="IBX76" s="40"/>
      <c r="IBY76" s="40"/>
      <c r="IBZ76" s="40"/>
      <c r="ICA76" s="40"/>
      <c r="ICB76" s="40"/>
      <c r="ICC76" s="41"/>
      <c r="ICD76" s="38"/>
      <c r="ICE76" s="39"/>
      <c r="ICF76" s="40"/>
      <c r="ICG76" s="40"/>
      <c r="ICH76" s="40"/>
      <c r="ICI76" s="40"/>
      <c r="ICJ76" s="40"/>
      <c r="ICK76" s="40"/>
      <c r="ICL76" s="41"/>
      <c r="ICM76" s="38"/>
      <c r="ICN76" s="39"/>
      <c r="ICO76" s="40"/>
      <c r="ICP76" s="40"/>
      <c r="ICQ76" s="40"/>
      <c r="ICR76" s="40"/>
      <c r="ICS76" s="40"/>
      <c r="ICT76" s="40"/>
      <c r="ICU76" s="41"/>
      <c r="ICV76" s="38"/>
      <c r="ICW76" s="39"/>
      <c r="ICX76" s="40"/>
      <c r="ICY76" s="40"/>
      <c r="ICZ76" s="40"/>
      <c r="IDA76" s="40"/>
      <c r="IDB76" s="40"/>
      <c r="IDC76" s="40"/>
      <c r="IDD76" s="41"/>
      <c r="IDE76" s="38"/>
      <c r="IDF76" s="39"/>
      <c r="IDG76" s="40"/>
      <c r="IDH76" s="40"/>
      <c r="IDI76" s="40"/>
      <c r="IDJ76" s="40"/>
      <c r="IDK76" s="40"/>
      <c r="IDL76" s="40"/>
      <c r="IDM76" s="41"/>
      <c r="IDN76" s="38"/>
      <c r="IDO76" s="39"/>
      <c r="IDP76" s="40"/>
      <c r="IDQ76" s="40"/>
      <c r="IDR76" s="40"/>
      <c r="IDS76" s="40"/>
      <c r="IDT76" s="40"/>
      <c r="IDU76" s="40"/>
      <c r="IDV76" s="41"/>
      <c r="IDW76" s="38"/>
      <c r="IDX76" s="39"/>
      <c r="IDY76" s="40"/>
      <c r="IDZ76" s="40"/>
      <c r="IEA76" s="40"/>
      <c r="IEB76" s="40"/>
      <c r="IEC76" s="40"/>
      <c r="IED76" s="40"/>
      <c r="IEE76" s="41"/>
      <c r="IEF76" s="38"/>
      <c r="IEG76" s="39"/>
      <c r="IEH76" s="40"/>
      <c r="IEI76" s="40"/>
      <c r="IEJ76" s="40"/>
      <c r="IEK76" s="40"/>
      <c r="IEL76" s="40"/>
      <c r="IEM76" s="40"/>
      <c r="IEN76" s="41"/>
      <c r="IEO76" s="38"/>
      <c r="IEP76" s="39"/>
      <c r="IEQ76" s="40"/>
      <c r="IER76" s="40"/>
      <c r="IES76" s="40"/>
      <c r="IET76" s="40"/>
      <c r="IEU76" s="40"/>
      <c r="IEV76" s="40"/>
      <c r="IEW76" s="41"/>
      <c r="IEX76" s="38"/>
      <c r="IEY76" s="39"/>
      <c r="IEZ76" s="40"/>
      <c r="IFA76" s="40"/>
      <c r="IFB76" s="40"/>
      <c r="IFC76" s="40"/>
      <c r="IFD76" s="40"/>
      <c r="IFE76" s="40"/>
      <c r="IFF76" s="41"/>
      <c r="IFG76" s="38"/>
      <c r="IFH76" s="39"/>
      <c r="IFI76" s="40"/>
      <c r="IFJ76" s="40"/>
      <c r="IFK76" s="40"/>
      <c r="IFL76" s="40"/>
      <c r="IFM76" s="40"/>
      <c r="IFN76" s="40"/>
      <c r="IFO76" s="41"/>
      <c r="IFP76" s="38"/>
      <c r="IFQ76" s="39"/>
      <c r="IFR76" s="40"/>
      <c r="IFS76" s="40"/>
      <c r="IFT76" s="40"/>
      <c r="IFU76" s="40"/>
      <c r="IFV76" s="40"/>
      <c r="IFW76" s="40"/>
      <c r="IFX76" s="41"/>
      <c r="IFY76" s="38"/>
      <c r="IFZ76" s="39"/>
      <c r="IGA76" s="40"/>
      <c r="IGB76" s="40"/>
      <c r="IGC76" s="40"/>
      <c r="IGD76" s="40"/>
      <c r="IGE76" s="40"/>
      <c r="IGF76" s="40"/>
      <c r="IGG76" s="41"/>
      <c r="IGH76" s="38"/>
      <c r="IGI76" s="39"/>
      <c r="IGJ76" s="40"/>
      <c r="IGK76" s="40"/>
      <c r="IGL76" s="40"/>
      <c r="IGM76" s="40"/>
      <c r="IGN76" s="40"/>
      <c r="IGO76" s="40"/>
      <c r="IGP76" s="41"/>
      <c r="IGQ76" s="38"/>
      <c r="IGR76" s="39"/>
      <c r="IGS76" s="40"/>
      <c r="IGT76" s="40"/>
      <c r="IGU76" s="40"/>
      <c r="IGV76" s="40"/>
      <c r="IGW76" s="40"/>
      <c r="IGX76" s="40"/>
      <c r="IGY76" s="41"/>
      <c r="IGZ76" s="38"/>
      <c r="IHA76" s="39"/>
      <c r="IHB76" s="40"/>
      <c r="IHC76" s="40"/>
      <c r="IHD76" s="40"/>
      <c r="IHE76" s="40"/>
      <c r="IHF76" s="40"/>
      <c r="IHG76" s="40"/>
      <c r="IHH76" s="41"/>
      <c r="IHI76" s="38"/>
      <c r="IHJ76" s="39"/>
      <c r="IHK76" s="40"/>
      <c r="IHL76" s="40"/>
      <c r="IHM76" s="40"/>
      <c r="IHN76" s="40"/>
      <c r="IHO76" s="40"/>
      <c r="IHP76" s="40"/>
      <c r="IHQ76" s="41"/>
      <c r="IHR76" s="38"/>
      <c r="IHS76" s="39"/>
      <c r="IHT76" s="40"/>
      <c r="IHU76" s="40"/>
      <c r="IHV76" s="40"/>
      <c r="IHW76" s="40"/>
      <c r="IHX76" s="40"/>
      <c r="IHY76" s="40"/>
      <c r="IHZ76" s="41"/>
      <c r="IIA76" s="38"/>
      <c r="IIB76" s="39"/>
      <c r="IIC76" s="40"/>
      <c r="IID76" s="40"/>
      <c r="IIE76" s="40"/>
      <c r="IIF76" s="40"/>
      <c r="IIG76" s="40"/>
      <c r="IIH76" s="40"/>
      <c r="III76" s="41"/>
      <c r="IIJ76" s="38"/>
      <c r="IIK76" s="39"/>
      <c r="IIL76" s="40"/>
      <c r="IIM76" s="40"/>
      <c r="IIN76" s="40"/>
      <c r="IIO76" s="40"/>
      <c r="IIP76" s="40"/>
      <c r="IIQ76" s="40"/>
      <c r="IIR76" s="41"/>
      <c r="IIS76" s="38"/>
      <c r="IIT76" s="39"/>
      <c r="IIU76" s="40"/>
      <c r="IIV76" s="40"/>
      <c r="IIW76" s="40"/>
      <c r="IIX76" s="40"/>
      <c r="IIY76" s="40"/>
      <c r="IIZ76" s="40"/>
      <c r="IJA76" s="41"/>
      <c r="IJB76" s="38"/>
      <c r="IJC76" s="39"/>
      <c r="IJD76" s="40"/>
      <c r="IJE76" s="40"/>
      <c r="IJF76" s="40"/>
      <c r="IJG76" s="40"/>
      <c r="IJH76" s="40"/>
      <c r="IJI76" s="40"/>
      <c r="IJJ76" s="41"/>
      <c r="IJK76" s="38"/>
      <c r="IJL76" s="39"/>
      <c r="IJM76" s="40"/>
      <c r="IJN76" s="40"/>
      <c r="IJO76" s="40"/>
      <c r="IJP76" s="40"/>
      <c r="IJQ76" s="40"/>
      <c r="IJR76" s="40"/>
      <c r="IJS76" s="41"/>
      <c r="IJT76" s="38"/>
      <c r="IJU76" s="39"/>
      <c r="IJV76" s="40"/>
      <c r="IJW76" s="40"/>
      <c r="IJX76" s="40"/>
      <c r="IJY76" s="40"/>
      <c r="IJZ76" s="40"/>
      <c r="IKA76" s="40"/>
      <c r="IKB76" s="41"/>
      <c r="IKC76" s="38"/>
      <c r="IKD76" s="39"/>
      <c r="IKE76" s="40"/>
      <c r="IKF76" s="40"/>
      <c r="IKG76" s="40"/>
      <c r="IKH76" s="40"/>
      <c r="IKI76" s="40"/>
      <c r="IKJ76" s="40"/>
      <c r="IKK76" s="41"/>
      <c r="IKL76" s="38"/>
      <c r="IKM76" s="39"/>
      <c r="IKN76" s="40"/>
      <c r="IKO76" s="40"/>
      <c r="IKP76" s="40"/>
      <c r="IKQ76" s="40"/>
      <c r="IKR76" s="40"/>
      <c r="IKS76" s="40"/>
      <c r="IKT76" s="41"/>
      <c r="IKU76" s="38"/>
      <c r="IKV76" s="39"/>
      <c r="IKW76" s="40"/>
      <c r="IKX76" s="40"/>
      <c r="IKY76" s="40"/>
      <c r="IKZ76" s="40"/>
      <c r="ILA76" s="40"/>
      <c r="ILB76" s="40"/>
      <c r="ILC76" s="41"/>
      <c r="ILD76" s="38"/>
      <c r="ILE76" s="39"/>
      <c r="ILF76" s="40"/>
      <c r="ILG76" s="40"/>
      <c r="ILH76" s="40"/>
      <c r="ILI76" s="40"/>
      <c r="ILJ76" s="40"/>
      <c r="ILK76" s="40"/>
      <c r="ILL76" s="41"/>
      <c r="ILM76" s="38"/>
      <c r="ILN76" s="39"/>
      <c r="ILO76" s="40"/>
      <c r="ILP76" s="40"/>
      <c r="ILQ76" s="40"/>
      <c r="ILR76" s="40"/>
      <c r="ILS76" s="40"/>
      <c r="ILT76" s="40"/>
      <c r="ILU76" s="41"/>
      <c r="ILV76" s="38"/>
      <c r="ILW76" s="39"/>
      <c r="ILX76" s="40"/>
      <c r="ILY76" s="40"/>
      <c r="ILZ76" s="40"/>
      <c r="IMA76" s="40"/>
      <c r="IMB76" s="40"/>
      <c r="IMC76" s="40"/>
      <c r="IMD76" s="41"/>
      <c r="IME76" s="38"/>
      <c r="IMF76" s="39"/>
      <c r="IMG76" s="40"/>
      <c r="IMH76" s="40"/>
      <c r="IMI76" s="40"/>
      <c r="IMJ76" s="40"/>
      <c r="IMK76" s="40"/>
      <c r="IML76" s="40"/>
      <c r="IMM76" s="41"/>
      <c r="IMN76" s="38"/>
      <c r="IMO76" s="39"/>
      <c r="IMP76" s="40"/>
      <c r="IMQ76" s="40"/>
      <c r="IMR76" s="40"/>
      <c r="IMS76" s="40"/>
      <c r="IMT76" s="40"/>
      <c r="IMU76" s="40"/>
      <c r="IMV76" s="41"/>
      <c r="IMW76" s="38"/>
      <c r="IMX76" s="39"/>
      <c r="IMY76" s="40"/>
      <c r="IMZ76" s="40"/>
      <c r="INA76" s="40"/>
      <c r="INB76" s="40"/>
      <c r="INC76" s="40"/>
      <c r="IND76" s="40"/>
      <c r="INE76" s="41"/>
      <c r="INF76" s="38"/>
      <c r="ING76" s="39"/>
      <c r="INH76" s="40"/>
      <c r="INI76" s="40"/>
      <c r="INJ76" s="40"/>
      <c r="INK76" s="40"/>
      <c r="INL76" s="40"/>
      <c r="INM76" s="40"/>
      <c r="INN76" s="41"/>
      <c r="INO76" s="38"/>
      <c r="INP76" s="39"/>
      <c r="INQ76" s="40"/>
      <c r="INR76" s="40"/>
      <c r="INS76" s="40"/>
      <c r="INT76" s="40"/>
      <c r="INU76" s="40"/>
      <c r="INV76" s="40"/>
      <c r="INW76" s="41"/>
      <c r="INX76" s="38"/>
      <c r="INY76" s="39"/>
      <c r="INZ76" s="40"/>
      <c r="IOA76" s="40"/>
      <c r="IOB76" s="40"/>
      <c r="IOC76" s="40"/>
      <c r="IOD76" s="40"/>
      <c r="IOE76" s="40"/>
      <c r="IOF76" s="41"/>
      <c r="IOG76" s="38"/>
      <c r="IOH76" s="39"/>
      <c r="IOI76" s="40"/>
      <c r="IOJ76" s="40"/>
      <c r="IOK76" s="40"/>
      <c r="IOL76" s="40"/>
      <c r="IOM76" s="40"/>
      <c r="ION76" s="40"/>
      <c r="IOO76" s="41"/>
      <c r="IOP76" s="38"/>
      <c r="IOQ76" s="39"/>
      <c r="IOR76" s="40"/>
      <c r="IOS76" s="40"/>
      <c r="IOT76" s="40"/>
      <c r="IOU76" s="40"/>
      <c r="IOV76" s="40"/>
      <c r="IOW76" s="40"/>
      <c r="IOX76" s="41"/>
      <c r="IOY76" s="38"/>
      <c r="IOZ76" s="39"/>
      <c r="IPA76" s="40"/>
      <c r="IPB76" s="40"/>
      <c r="IPC76" s="40"/>
      <c r="IPD76" s="40"/>
      <c r="IPE76" s="40"/>
      <c r="IPF76" s="40"/>
      <c r="IPG76" s="41"/>
      <c r="IPH76" s="38"/>
      <c r="IPI76" s="39"/>
      <c r="IPJ76" s="40"/>
      <c r="IPK76" s="40"/>
      <c r="IPL76" s="40"/>
      <c r="IPM76" s="40"/>
      <c r="IPN76" s="40"/>
      <c r="IPO76" s="40"/>
      <c r="IPP76" s="41"/>
      <c r="IPQ76" s="38"/>
      <c r="IPR76" s="39"/>
      <c r="IPS76" s="40"/>
      <c r="IPT76" s="40"/>
      <c r="IPU76" s="40"/>
      <c r="IPV76" s="40"/>
      <c r="IPW76" s="40"/>
      <c r="IPX76" s="40"/>
      <c r="IPY76" s="41"/>
      <c r="IPZ76" s="38"/>
      <c r="IQA76" s="39"/>
      <c r="IQB76" s="40"/>
      <c r="IQC76" s="40"/>
      <c r="IQD76" s="40"/>
      <c r="IQE76" s="40"/>
      <c r="IQF76" s="40"/>
      <c r="IQG76" s="40"/>
      <c r="IQH76" s="41"/>
      <c r="IQI76" s="38"/>
      <c r="IQJ76" s="39"/>
      <c r="IQK76" s="40"/>
      <c r="IQL76" s="40"/>
      <c r="IQM76" s="40"/>
      <c r="IQN76" s="40"/>
      <c r="IQO76" s="40"/>
      <c r="IQP76" s="40"/>
      <c r="IQQ76" s="41"/>
      <c r="IQR76" s="38"/>
      <c r="IQS76" s="39"/>
      <c r="IQT76" s="40"/>
      <c r="IQU76" s="40"/>
      <c r="IQV76" s="40"/>
      <c r="IQW76" s="40"/>
      <c r="IQX76" s="40"/>
      <c r="IQY76" s="40"/>
      <c r="IQZ76" s="41"/>
      <c r="IRA76" s="38"/>
      <c r="IRB76" s="39"/>
      <c r="IRC76" s="40"/>
      <c r="IRD76" s="40"/>
      <c r="IRE76" s="40"/>
      <c r="IRF76" s="40"/>
      <c r="IRG76" s="40"/>
      <c r="IRH76" s="40"/>
      <c r="IRI76" s="41"/>
      <c r="IRJ76" s="38"/>
      <c r="IRK76" s="39"/>
      <c r="IRL76" s="40"/>
      <c r="IRM76" s="40"/>
      <c r="IRN76" s="40"/>
      <c r="IRO76" s="40"/>
      <c r="IRP76" s="40"/>
      <c r="IRQ76" s="40"/>
      <c r="IRR76" s="41"/>
      <c r="IRS76" s="38"/>
      <c r="IRT76" s="39"/>
      <c r="IRU76" s="40"/>
      <c r="IRV76" s="40"/>
      <c r="IRW76" s="40"/>
      <c r="IRX76" s="40"/>
      <c r="IRY76" s="40"/>
      <c r="IRZ76" s="40"/>
      <c r="ISA76" s="41"/>
      <c r="ISB76" s="38"/>
      <c r="ISC76" s="39"/>
      <c r="ISD76" s="40"/>
      <c r="ISE76" s="40"/>
      <c r="ISF76" s="40"/>
      <c r="ISG76" s="40"/>
      <c r="ISH76" s="40"/>
      <c r="ISI76" s="40"/>
      <c r="ISJ76" s="41"/>
      <c r="ISK76" s="38"/>
      <c r="ISL76" s="39"/>
      <c r="ISM76" s="40"/>
      <c r="ISN76" s="40"/>
      <c r="ISO76" s="40"/>
      <c r="ISP76" s="40"/>
      <c r="ISQ76" s="40"/>
      <c r="ISR76" s="40"/>
      <c r="ISS76" s="41"/>
      <c r="IST76" s="38"/>
      <c r="ISU76" s="39"/>
      <c r="ISV76" s="40"/>
      <c r="ISW76" s="40"/>
      <c r="ISX76" s="40"/>
      <c r="ISY76" s="40"/>
      <c r="ISZ76" s="40"/>
      <c r="ITA76" s="40"/>
      <c r="ITB76" s="41"/>
      <c r="ITC76" s="38"/>
      <c r="ITD76" s="39"/>
      <c r="ITE76" s="40"/>
      <c r="ITF76" s="40"/>
      <c r="ITG76" s="40"/>
      <c r="ITH76" s="40"/>
      <c r="ITI76" s="40"/>
      <c r="ITJ76" s="40"/>
      <c r="ITK76" s="41"/>
      <c r="ITL76" s="38"/>
      <c r="ITM76" s="39"/>
      <c r="ITN76" s="40"/>
      <c r="ITO76" s="40"/>
      <c r="ITP76" s="40"/>
      <c r="ITQ76" s="40"/>
      <c r="ITR76" s="40"/>
      <c r="ITS76" s="40"/>
      <c r="ITT76" s="41"/>
      <c r="ITU76" s="38"/>
      <c r="ITV76" s="39"/>
      <c r="ITW76" s="40"/>
      <c r="ITX76" s="40"/>
      <c r="ITY76" s="40"/>
      <c r="ITZ76" s="40"/>
      <c r="IUA76" s="40"/>
      <c r="IUB76" s="40"/>
      <c r="IUC76" s="41"/>
      <c r="IUD76" s="38"/>
      <c r="IUE76" s="39"/>
      <c r="IUF76" s="40"/>
      <c r="IUG76" s="40"/>
      <c r="IUH76" s="40"/>
      <c r="IUI76" s="40"/>
      <c r="IUJ76" s="40"/>
      <c r="IUK76" s="40"/>
      <c r="IUL76" s="41"/>
      <c r="IUM76" s="38"/>
      <c r="IUN76" s="39"/>
      <c r="IUO76" s="40"/>
      <c r="IUP76" s="40"/>
      <c r="IUQ76" s="40"/>
      <c r="IUR76" s="40"/>
      <c r="IUS76" s="40"/>
      <c r="IUT76" s="40"/>
      <c r="IUU76" s="41"/>
      <c r="IUV76" s="38"/>
      <c r="IUW76" s="39"/>
      <c r="IUX76" s="40"/>
      <c r="IUY76" s="40"/>
      <c r="IUZ76" s="40"/>
      <c r="IVA76" s="40"/>
      <c r="IVB76" s="40"/>
      <c r="IVC76" s="40"/>
      <c r="IVD76" s="41"/>
      <c r="IVE76" s="38"/>
      <c r="IVF76" s="39"/>
      <c r="IVG76" s="40"/>
      <c r="IVH76" s="40"/>
      <c r="IVI76" s="40"/>
      <c r="IVJ76" s="40"/>
      <c r="IVK76" s="40"/>
      <c r="IVL76" s="40"/>
      <c r="IVM76" s="41"/>
      <c r="IVN76" s="38"/>
      <c r="IVO76" s="39"/>
      <c r="IVP76" s="40"/>
      <c r="IVQ76" s="40"/>
      <c r="IVR76" s="40"/>
      <c r="IVS76" s="40"/>
      <c r="IVT76" s="40"/>
      <c r="IVU76" s="40"/>
      <c r="IVV76" s="41"/>
      <c r="IVW76" s="38"/>
      <c r="IVX76" s="39"/>
      <c r="IVY76" s="40"/>
      <c r="IVZ76" s="40"/>
      <c r="IWA76" s="40"/>
      <c r="IWB76" s="40"/>
      <c r="IWC76" s="40"/>
      <c r="IWD76" s="40"/>
      <c r="IWE76" s="41"/>
      <c r="IWF76" s="38"/>
      <c r="IWG76" s="39"/>
      <c r="IWH76" s="40"/>
      <c r="IWI76" s="40"/>
      <c r="IWJ76" s="40"/>
      <c r="IWK76" s="40"/>
      <c r="IWL76" s="40"/>
      <c r="IWM76" s="40"/>
      <c r="IWN76" s="41"/>
      <c r="IWO76" s="38"/>
      <c r="IWP76" s="39"/>
      <c r="IWQ76" s="40"/>
      <c r="IWR76" s="40"/>
      <c r="IWS76" s="40"/>
      <c r="IWT76" s="40"/>
      <c r="IWU76" s="40"/>
      <c r="IWV76" s="40"/>
      <c r="IWW76" s="41"/>
      <c r="IWX76" s="38"/>
      <c r="IWY76" s="39"/>
      <c r="IWZ76" s="40"/>
      <c r="IXA76" s="40"/>
      <c r="IXB76" s="40"/>
      <c r="IXC76" s="40"/>
      <c r="IXD76" s="40"/>
      <c r="IXE76" s="40"/>
      <c r="IXF76" s="41"/>
      <c r="IXG76" s="38"/>
      <c r="IXH76" s="39"/>
      <c r="IXI76" s="40"/>
      <c r="IXJ76" s="40"/>
      <c r="IXK76" s="40"/>
      <c r="IXL76" s="40"/>
      <c r="IXM76" s="40"/>
      <c r="IXN76" s="40"/>
      <c r="IXO76" s="41"/>
      <c r="IXP76" s="38"/>
      <c r="IXQ76" s="39"/>
      <c r="IXR76" s="40"/>
      <c r="IXS76" s="40"/>
      <c r="IXT76" s="40"/>
      <c r="IXU76" s="40"/>
      <c r="IXV76" s="40"/>
      <c r="IXW76" s="40"/>
      <c r="IXX76" s="41"/>
      <c r="IXY76" s="38"/>
      <c r="IXZ76" s="39"/>
      <c r="IYA76" s="40"/>
      <c r="IYB76" s="40"/>
      <c r="IYC76" s="40"/>
      <c r="IYD76" s="40"/>
      <c r="IYE76" s="40"/>
      <c r="IYF76" s="40"/>
      <c r="IYG76" s="41"/>
      <c r="IYH76" s="38"/>
      <c r="IYI76" s="39"/>
      <c r="IYJ76" s="40"/>
      <c r="IYK76" s="40"/>
      <c r="IYL76" s="40"/>
      <c r="IYM76" s="40"/>
      <c r="IYN76" s="40"/>
      <c r="IYO76" s="40"/>
      <c r="IYP76" s="41"/>
      <c r="IYQ76" s="38"/>
      <c r="IYR76" s="39"/>
      <c r="IYS76" s="40"/>
      <c r="IYT76" s="40"/>
      <c r="IYU76" s="40"/>
      <c r="IYV76" s="40"/>
      <c r="IYW76" s="40"/>
      <c r="IYX76" s="40"/>
      <c r="IYY76" s="41"/>
      <c r="IYZ76" s="38"/>
      <c r="IZA76" s="39"/>
      <c r="IZB76" s="40"/>
      <c r="IZC76" s="40"/>
      <c r="IZD76" s="40"/>
      <c r="IZE76" s="40"/>
      <c r="IZF76" s="40"/>
      <c r="IZG76" s="40"/>
      <c r="IZH76" s="41"/>
      <c r="IZI76" s="38"/>
      <c r="IZJ76" s="39"/>
      <c r="IZK76" s="40"/>
      <c r="IZL76" s="40"/>
      <c r="IZM76" s="40"/>
      <c r="IZN76" s="40"/>
      <c r="IZO76" s="40"/>
      <c r="IZP76" s="40"/>
      <c r="IZQ76" s="41"/>
      <c r="IZR76" s="38"/>
      <c r="IZS76" s="39"/>
      <c r="IZT76" s="40"/>
      <c r="IZU76" s="40"/>
      <c r="IZV76" s="40"/>
      <c r="IZW76" s="40"/>
      <c r="IZX76" s="40"/>
      <c r="IZY76" s="40"/>
      <c r="IZZ76" s="41"/>
      <c r="JAA76" s="38"/>
      <c r="JAB76" s="39"/>
      <c r="JAC76" s="40"/>
      <c r="JAD76" s="40"/>
      <c r="JAE76" s="40"/>
      <c r="JAF76" s="40"/>
      <c r="JAG76" s="40"/>
      <c r="JAH76" s="40"/>
      <c r="JAI76" s="41"/>
      <c r="JAJ76" s="38"/>
      <c r="JAK76" s="39"/>
      <c r="JAL76" s="40"/>
      <c r="JAM76" s="40"/>
      <c r="JAN76" s="40"/>
      <c r="JAO76" s="40"/>
      <c r="JAP76" s="40"/>
      <c r="JAQ76" s="40"/>
      <c r="JAR76" s="41"/>
      <c r="JAS76" s="38"/>
      <c r="JAT76" s="39"/>
      <c r="JAU76" s="40"/>
      <c r="JAV76" s="40"/>
      <c r="JAW76" s="40"/>
      <c r="JAX76" s="40"/>
      <c r="JAY76" s="40"/>
      <c r="JAZ76" s="40"/>
      <c r="JBA76" s="41"/>
      <c r="JBB76" s="38"/>
      <c r="JBC76" s="39"/>
      <c r="JBD76" s="40"/>
      <c r="JBE76" s="40"/>
      <c r="JBF76" s="40"/>
      <c r="JBG76" s="40"/>
      <c r="JBH76" s="40"/>
      <c r="JBI76" s="40"/>
      <c r="JBJ76" s="41"/>
      <c r="JBK76" s="38"/>
      <c r="JBL76" s="39"/>
      <c r="JBM76" s="40"/>
      <c r="JBN76" s="40"/>
      <c r="JBO76" s="40"/>
      <c r="JBP76" s="40"/>
      <c r="JBQ76" s="40"/>
      <c r="JBR76" s="40"/>
      <c r="JBS76" s="41"/>
      <c r="JBT76" s="38"/>
      <c r="JBU76" s="39"/>
      <c r="JBV76" s="40"/>
      <c r="JBW76" s="40"/>
      <c r="JBX76" s="40"/>
      <c r="JBY76" s="40"/>
      <c r="JBZ76" s="40"/>
      <c r="JCA76" s="40"/>
      <c r="JCB76" s="41"/>
      <c r="JCC76" s="38"/>
      <c r="JCD76" s="39"/>
      <c r="JCE76" s="40"/>
      <c r="JCF76" s="40"/>
      <c r="JCG76" s="40"/>
      <c r="JCH76" s="40"/>
      <c r="JCI76" s="40"/>
      <c r="JCJ76" s="40"/>
      <c r="JCK76" s="41"/>
      <c r="JCL76" s="38"/>
      <c r="JCM76" s="39"/>
      <c r="JCN76" s="40"/>
      <c r="JCO76" s="40"/>
      <c r="JCP76" s="40"/>
      <c r="JCQ76" s="40"/>
      <c r="JCR76" s="40"/>
      <c r="JCS76" s="40"/>
      <c r="JCT76" s="41"/>
      <c r="JCU76" s="38"/>
      <c r="JCV76" s="39"/>
      <c r="JCW76" s="40"/>
      <c r="JCX76" s="40"/>
      <c r="JCY76" s="40"/>
      <c r="JCZ76" s="40"/>
      <c r="JDA76" s="40"/>
      <c r="JDB76" s="40"/>
      <c r="JDC76" s="41"/>
      <c r="JDD76" s="38"/>
      <c r="JDE76" s="39"/>
      <c r="JDF76" s="40"/>
      <c r="JDG76" s="40"/>
      <c r="JDH76" s="40"/>
      <c r="JDI76" s="40"/>
      <c r="JDJ76" s="40"/>
      <c r="JDK76" s="40"/>
      <c r="JDL76" s="41"/>
      <c r="JDM76" s="38"/>
      <c r="JDN76" s="39"/>
      <c r="JDO76" s="40"/>
      <c r="JDP76" s="40"/>
      <c r="JDQ76" s="40"/>
      <c r="JDR76" s="40"/>
      <c r="JDS76" s="40"/>
      <c r="JDT76" s="40"/>
      <c r="JDU76" s="41"/>
      <c r="JDV76" s="38"/>
      <c r="JDW76" s="39"/>
      <c r="JDX76" s="40"/>
      <c r="JDY76" s="40"/>
      <c r="JDZ76" s="40"/>
      <c r="JEA76" s="40"/>
      <c r="JEB76" s="40"/>
      <c r="JEC76" s="40"/>
      <c r="JED76" s="41"/>
      <c r="JEE76" s="38"/>
      <c r="JEF76" s="39"/>
      <c r="JEG76" s="40"/>
      <c r="JEH76" s="40"/>
      <c r="JEI76" s="40"/>
      <c r="JEJ76" s="40"/>
      <c r="JEK76" s="40"/>
      <c r="JEL76" s="40"/>
      <c r="JEM76" s="41"/>
      <c r="JEN76" s="38"/>
      <c r="JEO76" s="39"/>
      <c r="JEP76" s="40"/>
      <c r="JEQ76" s="40"/>
      <c r="JER76" s="40"/>
      <c r="JES76" s="40"/>
      <c r="JET76" s="40"/>
      <c r="JEU76" s="40"/>
      <c r="JEV76" s="41"/>
      <c r="JEW76" s="38"/>
      <c r="JEX76" s="39"/>
      <c r="JEY76" s="40"/>
      <c r="JEZ76" s="40"/>
      <c r="JFA76" s="40"/>
      <c r="JFB76" s="40"/>
      <c r="JFC76" s="40"/>
      <c r="JFD76" s="40"/>
      <c r="JFE76" s="41"/>
      <c r="JFF76" s="38"/>
      <c r="JFG76" s="39"/>
      <c r="JFH76" s="40"/>
      <c r="JFI76" s="40"/>
      <c r="JFJ76" s="40"/>
      <c r="JFK76" s="40"/>
      <c r="JFL76" s="40"/>
      <c r="JFM76" s="40"/>
      <c r="JFN76" s="41"/>
      <c r="JFO76" s="38"/>
      <c r="JFP76" s="39"/>
      <c r="JFQ76" s="40"/>
      <c r="JFR76" s="40"/>
      <c r="JFS76" s="40"/>
      <c r="JFT76" s="40"/>
      <c r="JFU76" s="40"/>
      <c r="JFV76" s="40"/>
      <c r="JFW76" s="41"/>
      <c r="JFX76" s="38"/>
      <c r="JFY76" s="39"/>
      <c r="JFZ76" s="40"/>
      <c r="JGA76" s="40"/>
      <c r="JGB76" s="40"/>
      <c r="JGC76" s="40"/>
      <c r="JGD76" s="40"/>
      <c r="JGE76" s="40"/>
      <c r="JGF76" s="41"/>
      <c r="JGG76" s="38"/>
      <c r="JGH76" s="39"/>
      <c r="JGI76" s="40"/>
      <c r="JGJ76" s="40"/>
      <c r="JGK76" s="40"/>
      <c r="JGL76" s="40"/>
      <c r="JGM76" s="40"/>
      <c r="JGN76" s="40"/>
      <c r="JGO76" s="41"/>
      <c r="JGP76" s="38"/>
      <c r="JGQ76" s="39"/>
      <c r="JGR76" s="40"/>
      <c r="JGS76" s="40"/>
      <c r="JGT76" s="40"/>
      <c r="JGU76" s="40"/>
      <c r="JGV76" s="40"/>
      <c r="JGW76" s="40"/>
      <c r="JGX76" s="41"/>
      <c r="JGY76" s="38"/>
      <c r="JGZ76" s="39"/>
      <c r="JHA76" s="40"/>
      <c r="JHB76" s="40"/>
      <c r="JHC76" s="40"/>
      <c r="JHD76" s="40"/>
      <c r="JHE76" s="40"/>
      <c r="JHF76" s="40"/>
      <c r="JHG76" s="41"/>
      <c r="JHH76" s="38"/>
      <c r="JHI76" s="39"/>
      <c r="JHJ76" s="40"/>
      <c r="JHK76" s="40"/>
      <c r="JHL76" s="40"/>
      <c r="JHM76" s="40"/>
      <c r="JHN76" s="40"/>
      <c r="JHO76" s="40"/>
      <c r="JHP76" s="41"/>
      <c r="JHQ76" s="38"/>
      <c r="JHR76" s="39"/>
      <c r="JHS76" s="40"/>
      <c r="JHT76" s="40"/>
      <c r="JHU76" s="40"/>
      <c r="JHV76" s="40"/>
      <c r="JHW76" s="40"/>
      <c r="JHX76" s="40"/>
      <c r="JHY76" s="41"/>
      <c r="JHZ76" s="38"/>
      <c r="JIA76" s="39"/>
      <c r="JIB76" s="40"/>
      <c r="JIC76" s="40"/>
      <c r="JID76" s="40"/>
      <c r="JIE76" s="40"/>
      <c r="JIF76" s="40"/>
      <c r="JIG76" s="40"/>
      <c r="JIH76" s="41"/>
      <c r="JII76" s="38"/>
      <c r="JIJ76" s="39"/>
      <c r="JIK76" s="40"/>
      <c r="JIL76" s="40"/>
      <c r="JIM76" s="40"/>
      <c r="JIN76" s="40"/>
      <c r="JIO76" s="40"/>
      <c r="JIP76" s="40"/>
      <c r="JIQ76" s="41"/>
      <c r="JIR76" s="38"/>
      <c r="JIS76" s="39"/>
      <c r="JIT76" s="40"/>
      <c r="JIU76" s="40"/>
      <c r="JIV76" s="40"/>
      <c r="JIW76" s="40"/>
      <c r="JIX76" s="40"/>
      <c r="JIY76" s="40"/>
      <c r="JIZ76" s="41"/>
      <c r="JJA76" s="38"/>
      <c r="JJB76" s="39"/>
      <c r="JJC76" s="40"/>
      <c r="JJD76" s="40"/>
      <c r="JJE76" s="40"/>
      <c r="JJF76" s="40"/>
      <c r="JJG76" s="40"/>
      <c r="JJH76" s="40"/>
      <c r="JJI76" s="41"/>
      <c r="JJJ76" s="38"/>
      <c r="JJK76" s="39"/>
      <c r="JJL76" s="40"/>
      <c r="JJM76" s="40"/>
      <c r="JJN76" s="40"/>
      <c r="JJO76" s="40"/>
      <c r="JJP76" s="40"/>
      <c r="JJQ76" s="40"/>
      <c r="JJR76" s="41"/>
      <c r="JJS76" s="38"/>
      <c r="JJT76" s="39"/>
      <c r="JJU76" s="40"/>
      <c r="JJV76" s="40"/>
      <c r="JJW76" s="40"/>
      <c r="JJX76" s="40"/>
      <c r="JJY76" s="40"/>
      <c r="JJZ76" s="40"/>
      <c r="JKA76" s="41"/>
      <c r="JKB76" s="38"/>
      <c r="JKC76" s="39"/>
      <c r="JKD76" s="40"/>
      <c r="JKE76" s="40"/>
      <c r="JKF76" s="40"/>
      <c r="JKG76" s="40"/>
      <c r="JKH76" s="40"/>
      <c r="JKI76" s="40"/>
      <c r="JKJ76" s="41"/>
      <c r="JKK76" s="38"/>
      <c r="JKL76" s="39"/>
      <c r="JKM76" s="40"/>
      <c r="JKN76" s="40"/>
      <c r="JKO76" s="40"/>
      <c r="JKP76" s="40"/>
      <c r="JKQ76" s="40"/>
      <c r="JKR76" s="40"/>
      <c r="JKS76" s="41"/>
      <c r="JKT76" s="38"/>
      <c r="JKU76" s="39"/>
      <c r="JKV76" s="40"/>
      <c r="JKW76" s="40"/>
      <c r="JKX76" s="40"/>
      <c r="JKY76" s="40"/>
      <c r="JKZ76" s="40"/>
      <c r="JLA76" s="40"/>
      <c r="JLB76" s="41"/>
      <c r="JLC76" s="38"/>
      <c r="JLD76" s="39"/>
      <c r="JLE76" s="40"/>
      <c r="JLF76" s="40"/>
      <c r="JLG76" s="40"/>
      <c r="JLH76" s="40"/>
      <c r="JLI76" s="40"/>
      <c r="JLJ76" s="40"/>
      <c r="JLK76" s="41"/>
      <c r="JLL76" s="38"/>
      <c r="JLM76" s="39"/>
      <c r="JLN76" s="40"/>
      <c r="JLO76" s="40"/>
      <c r="JLP76" s="40"/>
      <c r="JLQ76" s="40"/>
      <c r="JLR76" s="40"/>
      <c r="JLS76" s="40"/>
      <c r="JLT76" s="41"/>
      <c r="JLU76" s="38"/>
      <c r="JLV76" s="39"/>
      <c r="JLW76" s="40"/>
      <c r="JLX76" s="40"/>
      <c r="JLY76" s="40"/>
      <c r="JLZ76" s="40"/>
      <c r="JMA76" s="40"/>
      <c r="JMB76" s="40"/>
      <c r="JMC76" s="41"/>
      <c r="JMD76" s="38"/>
      <c r="JME76" s="39"/>
      <c r="JMF76" s="40"/>
      <c r="JMG76" s="40"/>
      <c r="JMH76" s="40"/>
      <c r="JMI76" s="40"/>
      <c r="JMJ76" s="40"/>
      <c r="JMK76" s="40"/>
      <c r="JML76" s="41"/>
      <c r="JMM76" s="38"/>
      <c r="JMN76" s="39"/>
      <c r="JMO76" s="40"/>
      <c r="JMP76" s="40"/>
      <c r="JMQ76" s="40"/>
      <c r="JMR76" s="40"/>
      <c r="JMS76" s="40"/>
      <c r="JMT76" s="40"/>
      <c r="JMU76" s="41"/>
      <c r="JMV76" s="38"/>
      <c r="JMW76" s="39"/>
      <c r="JMX76" s="40"/>
      <c r="JMY76" s="40"/>
      <c r="JMZ76" s="40"/>
      <c r="JNA76" s="40"/>
      <c r="JNB76" s="40"/>
      <c r="JNC76" s="40"/>
      <c r="JND76" s="41"/>
      <c r="JNE76" s="38"/>
      <c r="JNF76" s="39"/>
      <c r="JNG76" s="40"/>
      <c r="JNH76" s="40"/>
      <c r="JNI76" s="40"/>
      <c r="JNJ76" s="40"/>
      <c r="JNK76" s="40"/>
      <c r="JNL76" s="40"/>
      <c r="JNM76" s="41"/>
      <c r="JNN76" s="38"/>
      <c r="JNO76" s="39"/>
      <c r="JNP76" s="40"/>
      <c r="JNQ76" s="40"/>
      <c r="JNR76" s="40"/>
      <c r="JNS76" s="40"/>
      <c r="JNT76" s="40"/>
      <c r="JNU76" s="40"/>
      <c r="JNV76" s="41"/>
      <c r="JNW76" s="38"/>
      <c r="JNX76" s="39"/>
      <c r="JNY76" s="40"/>
      <c r="JNZ76" s="40"/>
      <c r="JOA76" s="40"/>
      <c r="JOB76" s="40"/>
      <c r="JOC76" s="40"/>
      <c r="JOD76" s="40"/>
      <c r="JOE76" s="41"/>
      <c r="JOF76" s="38"/>
      <c r="JOG76" s="39"/>
      <c r="JOH76" s="40"/>
      <c r="JOI76" s="40"/>
      <c r="JOJ76" s="40"/>
      <c r="JOK76" s="40"/>
      <c r="JOL76" s="40"/>
      <c r="JOM76" s="40"/>
      <c r="JON76" s="41"/>
      <c r="JOO76" s="38"/>
      <c r="JOP76" s="39"/>
      <c r="JOQ76" s="40"/>
      <c r="JOR76" s="40"/>
      <c r="JOS76" s="40"/>
      <c r="JOT76" s="40"/>
      <c r="JOU76" s="40"/>
      <c r="JOV76" s="40"/>
      <c r="JOW76" s="41"/>
      <c r="JOX76" s="38"/>
      <c r="JOY76" s="39"/>
      <c r="JOZ76" s="40"/>
      <c r="JPA76" s="40"/>
      <c r="JPB76" s="40"/>
      <c r="JPC76" s="40"/>
      <c r="JPD76" s="40"/>
      <c r="JPE76" s="40"/>
      <c r="JPF76" s="41"/>
      <c r="JPG76" s="38"/>
      <c r="JPH76" s="39"/>
      <c r="JPI76" s="40"/>
      <c r="JPJ76" s="40"/>
      <c r="JPK76" s="40"/>
      <c r="JPL76" s="40"/>
      <c r="JPM76" s="40"/>
      <c r="JPN76" s="40"/>
      <c r="JPO76" s="41"/>
      <c r="JPP76" s="38"/>
      <c r="JPQ76" s="39"/>
      <c r="JPR76" s="40"/>
      <c r="JPS76" s="40"/>
      <c r="JPT76" s="40"/>
      <c r="JPU76" s="40"/>
      <c r="JPV76" s="40"/>
      <c r="JPW76" s="40"/>
      <c r="JPX76" s="41"/>
      <c r="JPY76" s="38"/>
      <c r="JPZ76" s="39"/>
      <c r="JQA76" s="40"/>
      <c r="JQB76" s="40"/>
      <c r="JQC76" s="40"/>
      <c r="JQD76" s="40"/>
      <c r="JQE76" s="40"/>
      <c r="JQF76" s="40"/>
      <c r="JQG76" s="41"/>
      <c r="JQH76" s="38"/>
      <c r="JQI76" s="39"/>
      <c r="JQJ76" s="40"/>
      <c r="JQK76" s="40"/>
      <c r="JQL76" s="40"/>
      <c r="JQM76" s="40"/>
      <c r="JQN76" s="40"/>
      <c r="JQO76" s="40"/>
      <c r="JQP76" s="41"/>
      <c r="JQQ76" s="38"/>
      <c r="JQR76" s="39"/>
      <c r="JQS76" s="40"/>
      <c r="JQT76" s="40"/>
      <c r="JQU76" s="40"/>
      <c r="JQV76" s="40"/>
      <c r="JQW76" s="40"/>
      <c r="JQX76" s="40"/>
      <c r="JQY76" s="41"/>
      <c r="JQZ76" s="38"/>
      <c r="JRA76" s="39"/>
      <c r="JRB76" s="40"/>
      <c r="JRC76" s="40"/>
      <c r="JRD76" s="40"/>
      <c r="JRE76" s="40"/>
      <c r="JRF76" s="40"/>
      <c r="JRG76" s="40"/>
      <c r="JRH76" s="41"/>
      <c r="JRI76" s="38"/>
      <c r="JRJ76" s="39"/>
      <c r="JRK76" s="40"/>
      <c r="JRL76" s="40"/>
      <c r="JRM76" s="40"/>
      <c r="JRN76" s="40"/>
      <c r="JRO76" s="40"/>
      <c r="JRP76" s="40"/>
      <c r="JRQ76" s="41"/>
      <c r="JRR76" s="38"/>
      <c r="JRS76" s="39"/>
      <c r="JRT76" s="40"/>
      <c r="JRU76" s="40"/>
      <c r="JRV76" s="40"/>
      <c r="JRW76" s="40"/>
      <c r="JRX76" s="40"/>
      <c r="JRY76" s="40"/>
      <c r="JRZ76" s="41"/>
      <c r="JSA76" s="38"/>
      <c r="JSB76" s="39"/>
      <c r="JSC76" s="40"/>
      <c r="JSD76" s="40"/>
      <c r="JSE76" s="40"/>
      <c r="JSF76" s="40"/>
      <c r="JSG76" s="40"/>
      <c r="JSH76" s="40"/>
      <c r="JSI76" s="41"/>
      <c r="JSJ76" s="38"/>
      <c r="JSK76" s="39"/>
      <c r="JSL76" s="40"/>
      <c r="JSM76" s="40"/>
      <c r="JSN76" s="40"/>
      <c r="JSO76" s="40"/>
      <c r="JSP76" s="40"/>
      <c r="JSQ76" s="40"/>
      <c r="JSR76" s="41"/>
      <c r="JSS76" s="38"/>
      <c r="JST76" s="39"/>
      <c r="JSU76" s="40"/>
      <c r="JSV76" s="40"/>
      <c r="JSW76" s="40"/>
      <c r="JSX76" s="40"/>
      <c r="JSY76" s="40"/>
      <c r="JSZ76" s="40"/>
      <c r="JTA76" s="41"/>
      <c r="JTB76" s="38"/>
      <c r="JTC76" s="39"/>
      <c r="JTD76" s="40"/>
      <c r="JTE76" s="40"/>
      <c r="JTF76" s="40"/>
      <c r="JTG76" s="40"/>
      <c r="JTH76" s="40"/>
      <c r="JTI76" s="40"/>
      <c r="JTJ76" s="41"/>
      <c r="JTK76" s="38"/>
      <c r="JTL76" s="39"/>
      <c r="JTM76" s="40"/>
      <c r="JTN76" s="40"/>
      <c r="JTO76" s="40"/>
      <c r="JTP76" s="40"/>
      <c r="JTQ76" s="40"/>
      <c r="JTR76" s="40"/>
      <c r="JTS76" s="41"/>
      <c r="JTT76" s="38"/>
      <c r="JTU76" s="39"/>
      <c r="JTV76" s="40"/>
      <c r="JTW76" s="40"/>
      <c r="JTX76" s="40"/>
      <c r="JTY76" s="40"/>
      <c r="JTZ76" s="40"/>
      <c r="JUA76" s="40"/>
      <c r="JUB76" s="41"/>
      <c r="JUC76" s="38"/>
      <c r="JUD76" s="39"/>
      <c r="JUE76" s="40"/>
      <c r="JUF76" s="40"/>
      <c r="JUG76" s="40"/>
      <c r="JUH76" s="40"/>
      <c r="JUI76" s="40"/>
      <c r="JUJ76" s="40"/>
      <c r="JUK76" s="41"/>
      <c r="JUL76" s="38"/>
      <c r="JUM76" s="39"/>
      <c r="JUN76" s="40"/>
      <c r="JUO76" s="40"/>
      <c r="JUP76" s="40"/>
      <c r="JUQ76" s="40"/>
      <c r="JUR76" s="40"/>
      <c r="JUS76" s="40"/>
      <c r="JUT76" s="41"/>
      <c r="JUU76" s="38"/>
      <c r="JUV76" s="39"/>
      <c r="JUW76" s="40"/>
      <c r="JUX76" s="40"/>
      <c r="JUY76" s="40"/>
      <c r="JUZ76" s="40"/>
      <c r="JVA76" s="40"/>
      <c r="JVB76" s="40"/>
      <c r="JVC76" s="41"/>
      <c r="JVD76" s="38"/>
      <c r="JVE76" s="39"/>
      <c r="JVF76" s="40"/>
      <c r="JVG76" s="40"/>
      <c r="JVH76" s="40"/>
      <c r="JVI76" s="40"/>
      <c r="JVJ76" s="40"/>
      <c r="JVK76" s="40"/>
      <c r="JVL76" s="41"/>
      <c r="JVM76" s="38"/>
      <c r="JVN76" s="39"/>
      <c r="JVO76" s="40"/>
      <c r="JVP76" s="40"/>
      <c r="JVQ76" s="40"/>
      <c r="JVR76" s="40"/>
      <c r="JVS76" s="40"/>
      <c r="JVT76" s="40"/>
      <c r="JVU76" s="41"/>
      <c r="JVV76" s="38"/>
      <c r="JVW76" s="39"/>
      <c r="JVX76" s="40"/>
      <c r="JVY76" s="40"/>
      <c r="JVZ76" s="40"/>
      <c r="JWA76" s="40"/>
      <c r="JWB76" s="40"/>
      <c r="JWC76" s="40"/>
      <c r="JWD76" s="41"/>
      <c r="JWE76" s="38"/>
      <c r="JWF76" s="39"/>
      <c r="JWG76" s="40"/>
      <c r="JWH76" s="40"/>
      <c r="JWI76" s="40"/>
      <c r="JWJ76" s="40"/>
      <c r="JWK76" s="40"/>
      <c r="JWL76" s="40"/>
      <c r="JWM76" s="41"/>
      <c r="JWN76" s="38"/>
      <c r="JWO76" s="39"/>
      <c r="JWP76" s="40"/>
      <c r="JWQ76" s="40"/>
      <c r="JWR76" s="40"/>
      <c r="JWS76" s="40"/>
      <c r="JWT76" s="40"/>
      <c r="JWU76" s="40"/>
      <c r="JWV76" s="41"/>
      <c r="JWW76" s="38"/>
      <c r="JWX76" s="39"/>
      <c r="JWY76" s="40"/>
      <c r="JWZ76" s="40"/>
      <c r="JXA76" s="40"/>
      <c r="JXB76" s="40"/>
      <c r="JXC76" s="40"/>
      <c r="JXD76" s="40"/>
      <c r="JXE76" s="41"/>
      <c r="JXF76" s="38"/>
      <c r="JXG76" s="39"/>
      <c r="JXH76" s="40"/>
      <c r="JXI76" s="40"/>
      <c r="JXJ76" s="40"/>
      <c r="JXK76" s="40"/>
      <c r="JXL76" s="40"/>
      <c r="JXM76" s="40"/>
      <c r="JXN76" s="41"/>
      <c r="JXO76" s="38"/>
      <c r="JXP76" s="39"/>
      <c r="JXQ76" s="40"/>
      <c r="JXR76" s="40"/>
      <c r="JXS76" s="40"/>
      <c r="JXT76" s="40"/>
      <c r="JXU76" s="40"/>
      <c r="JXV76" s="40"/>
      <c r="JXW76" s="41"/>
      <c r="JXX76" s="38"/>
      <c r="JXY76" s="39"/>
      <c r="JXZ76" s="40"/>
      <c r="JYA76" s="40"/>
      <c r="JYB76" s="40"/>
      <c r="JYC76" s="40"/>
      <c r="JYD76" s="40"/>
      <c r="JYE76" s="40"/>
      <c r="JYF76" s="41"/>
      <c r="JYG76" s="38"/>
      <c r="JYH76" s="39"/>
      <c r="JYI76" s="40"/>
      <c r="JYJ76" s="40"/>
      <c r="JYK76" s="40"/>
      <c r="JYL76" s="40"/>
      <c r="JYM76" s="40"/>
      <c r="JYN76" s="40"/>
      <c r="JYO76" s="41"/>
      <c r="JYP76" s="38"/>
      <c r="JYQ76" s="39"/>
      <c r="JYR76" s="40"/>
      <c r="JYS76" s="40"/>
      <c r="JYT76" s="40"/>
      <c r="JYU76" s="40"/>
      <c r="JYV76" s="40"/>
      <c r="JYW76" s="40"/>
      <c r="JYX76" s="41"/>
      <c r="JYY76" s="38"/>
      <c r="JYZ76" s="39"/>
      <c r="JZA76" s="40"/>
      <c r="JZB76" s="40"/>
      <c r="JZC76" s="40"/>
      <c r="JZD76" s="40"/>
      <c r="JZE76" s="40"/>
      <c r="JZF76" s="40"/>
      <c r="JZG76" s="41"/>
      <c r="JZH76" s="38"/>
      <c r="JZI76" s="39"/>
      <c r="JZJ76" s="40"/>
      <c r="JZK76" s="40"/>
      <c r="JZL76" s="40"/>
      <c r="JZM76" s="40"/>
      <c r="JZN76" s="40"/>
      <c r="JZO76" s="40"/>
      <c r="JZP76" s="41"/>
      <c r="JZQ76" s="38"/>
      <c r="JZR76" s="39"/>
      <c r="JZS76" s="40"/>
      <c r="JZT76" s="40"/>
      <c r="JZU76" s="40"/>
      <c r="JZV76" s="40"/>
      <c r="JZW76" s="40"/>
      <c r="JZX76" s="40"/>
      <c r="JZY76" s="41"/>
      <c r="JZZ76" s="38"/>
      <c r="KAA76" s="39"/>
      <c r="KAB76" s="40"/>
      <c r="KAC76" s="40"/>
      <c r="KAD76" s="40"/>
      <c r="KAE76" s="40"/>
      <c r="KAF76" s="40"/>
      <c r="KAG76" s="40"/>
      <c r="KAH76" s="41"/>
      <c r="KAI76" s="38"/>
      <c r="KAJ76" s="39"/>
      <c r="KAK76" s="40"/>
      <c r="KAL76" s="40"/>
      <c r="KAM76" s="40"/>
      <c r="KAN76" s="40"/>
      <c r="KAO76" s="40"/>
      <c r="KAP76" s="40"/>
      <c r="KAQ76" s="41"/>
      <c r="KAR76" s="38"/>
      <c r="KAS76" s="39"/>
      <c r="KAT76" s="40"/>
      <c r="KAU76" s="40"/>
      <c r="KAV76" s="40"/>
      <c r="KAW76" s="40"/>
      <c r="KAX76" s="40"/>
      <c r="KAY76" s="40"/>
      <c r="KAZ76" s="41"/>
      <c r="KBA76" s="38"/>
      <c r="KBB76" s="39"/>
      <c r="KBC76" s="40"/>
      <c r="KBD76" s="40"/>
      <c r="KBE76" s="40"/>
      <c r="KBF76" s="40"/>
      <c r="KBG76" s="40"/>
      <c r="KBH76" s="40"/>
      <c r="KBI76" s="41"/>
      <c r="KBJ76" s="38"/>
      <c r="KBK76" s="39"/>
      <c r="KBL76" s="40"/>
      <c r="KBM76" s="40"/>
      <c r="KBN76" s="40"/>
      <c r="KBO76" s="40"/>
      <c r="KBP76" s="40"/>
      <c r="KBQ76" s="40"/>
      <c r="KBR76" s="41"/>
      <c r="KBS76" s="38"/>
      <c r="KBT76" s="39"/>
      <c r="KBU76" s="40"/>
      <c r="KBV76" s="40"/>
      <c r="KBW76" s="40"/>
      <c r="KBX76" s="40"/>
      <c r="KBY76" s="40"/>
      <c r="KBZ76" s="40"/>
      <c r="KCA76" s="41"/>
      <c r="KCB76" s="38"/>
      <c r="KCC76" s="39"/>
      <c r="KCD76" s="40"/>
      <c r="KCE76" s="40"/>
      <c r="KCF76" s="40"/>
      <c r="KCG76" s="40"/>
      <c r="KCH76" s="40"/>
      <c r="KCI76" s="40"/>
      <c r="KCJ76" s="41"/>
      <c r="KCK76" s="38"/>
      <c r="KCL76" s="39"/>
      <c r="KCM76" s="40"/>
      <c r="KCN76" s="40"/>
      <c r="KCO76" s="40"/>
      <c r="KCP76" s="40"/>
      <c r="KCQ76" s="40"/>
      <c r="KCR76" s="40"/>
      <c r="KCS76" s="41"/>
      <c r="KCT76" s="38"/>
      <c r="KCU76" s="39"/>
      <c r="KCV76" s="40"/>
      <c r="KCW76" s="40"/>
      <c r="KCX76" s="40"/>
      <c r="KCY76" s="40"/>
      <c r="KCZ76" s="40"/>
      <c r="KDA76" s="40"/>
      <c r="KDB76" s="41"/>
      <c r="KDC76" s="38"/>
      <c r="KDD76" s="39"/>
      <c r="KDE76" s="40"/>
      <c r="KDF76" s="40"/>
      <c r="KDG76" s="40"/>
      <c r="KDH76" s="40"/>
      <c r="KDI76" s="40"/>
      <c r="KDJ76" s="40"/>
      <c r="KDK76" s="41"/>
      <c r="KDL76" s="38"/>
      <c r="KDM76" s="39"/>
      <c r="KDN76" s="40"/>
      <c r="KDO76" s="40"/>
      <c r="KDP76" s="40"/>
      <c r="KDQ76" s="40"/>
      <c r="KDR76" s="40"/>
      <c r="KDS76" s="40"/>
      <c r="KDT76" s="41"/>
      <c r="KDU76" s="38"/>
      <c r="KDV76" s="39"/>
      <c r="KDW76" s="40"/>
      <c r="KDX76" s="40"/>
      <c r="KDY76" s="40"/>
      <c r="KDZ76" s="40"/>
      <c r="KEA76" s="40"/>
      <c r="KEB76" s="40"/>
      <c r="KEC76" s="41"/>
      <c r="KED76" s="38"/>
      <c r="KEE76" s="39"/>
      <c r="KEF76" s="40"/>
      <c r="KEG76" s="40"/>
      <c r="KEH76" s="40"/>
      <c r="KEI76" s="40"/>
      <c r="KEJ76" s="40"/>
      <c r="KEK76" s="40"/>
      <c r="KEL76" s="41"/>
      <c r="KEM76" s="38"/>
      <c r="KEN76" s="39"/>
      <c r="KEO76" s="40"/>
      <c r="KEP76" s="40"/>
      <c r="KEQ76" s="40"/>
      <c r="KER76" s="40"/>
      <c r="KES76" s="40"/>
      <c r="KET76" s="40"/>
      <c r="KEU76" s="41"/>
      <c r="KEV76" s="38"/>
      <c r="KEW76" s="39"/>
      <c r="KEX76" s="40"/>
      <c r="KEY76" s="40"/>
      <c r="KEZ76" s="40"/>
      <c r="KFA76" s="40"/>
      <c r="KFB76" s="40"/>
      <c r="KFC76" s="40"/>
      <c r="KFD76" s="41"/>
      <c r="KFE76" s="38"/>
      <c r="KFF76" s="39"/>
      <c r="KFG76" s="40"/>
      <c r="KFH76" s="40"/>
      <c r="KFI76" s="40"/>
      <c r="KFJ76" s="40"/>
      <c r="KFK76" s="40"/>
      <c r="KFL76" s="40"/>
      <c r="KFM76" s="41"/>
      <c r="KFN76" s="38"/>
      <c r="KFO76" s="39"/>
      <c r="KFP76" s="40"/>
      <c r="KFQ76" s="40"/>
      <c r="KFR76" s="40"/>
      <c r="KFS76" s="40"/>
      <c r="KFT76" s="40"/>
      <c r="KFU76" s="40"/>
      <c r="KFV76" s="41"/>
      <c r="KFW76" s="38"/>
      <c r="KFX76" s="39"/>
      <c r="KFY76" s="40"/>
      <c r="KFZ76" s="40"/>
      <c r="KGA76" s="40"/>
      <c r="KGB76" s="40"/>
      <c r="KGC76" s="40"/>
      <c r="KGD76" s="40"/>
      <c r="KGE76" s="41"/>
      <c r="KGF76" s="38"/>
      <c r="KGG76" s="39"/>
      <c r="KGH76" s="40"/>
      <c r="KGI76" s="40"/>
      <c r="KGJ76" s="40"/>
      <c r="KGK76" s="40"/>
      <c r="KGL76" s="40"/>
      <c r="KGM76" s="40"/>
      <c r="KGN76" s="41"/>
      <c r="KGO76" s="38"/>
      <c r="KGP76" s="39"/>
      <c r="KGQ76" s="40"/>
      <c r="KGR76" s="40"/>
      <c r="KGS76" s="40"/>
      <c r="KGT76" s="40"/>
      <c r="KGU76" s="40"/>
      <c r="KGV76" s="40"/>
      <c r="KGW76" s="41"/>
      <c r="KGX76" s="38"/>
      <c r="KGY76" s="39"/>
      <c r="KGZ76" s="40"/>
      <c r="KHA76" s="40"/>
      <c r="KHB76" s="40"/>
      <c r="KHC76" s="40"/>
      <c r="KHD76" s="40"/>
      <c r="KHE76" s="40"/>
      <c r="KHF76" s="41"/>
      <c r="KHG76" s="38"/>
      <c r="KHH76" s="39"/>
      <c r="KHI76" s="40"/>
      <c r="KHJ76" s="40"/>
      <c r="KHK76" s="40"/>
      <c r="KHL76" s="40"/>
      <c r="KHM76" s="40"/>
      <c r="KHN76" s="40"/>
      <c r="KHO76" s="41"/>
      <c r="KHP76" s="38"/>
      <c r="KHQ76" s="39"/>
      <c r="KHR76" s="40"/>
      <c r="KHS76" s="40"/>
      <c r="KHT76" s="40"/>
      <c r="KHU76" s="40"/>
      <c r="KHV76" s="40"/>
      <c r="KHW76" s="40"/>
      <c r="KHX76" s="41"/>
      <c r="KHY76" s="38"/>
      <c r="KHZ76" s="39"/>
      <c r="KIA76" s="40"/>
      <c r="KIB76" s="40"/>
      <c r="KIC76" s="40"/>
      <c r="KID76" s="40"/>
      <c r="KIE76" s="40"/>
      <c r="KIF76" s="40"/>
      <c r="KIG76" s="41"/>
      <c r="KIH76" s="38"/>
      <c r="KII76" s="39"/>
      <c r="KIJ76" s="40"/>
      <c r="KIK76" s="40"/>
      <c r="KIL76" s="40"/>
      <c r="KIM76" s="40"/>
      <c r="KIN76" s="40"/>
      <c r="KIO76" s="40"/>
      <c r="KIP76" s="41"/>
      <c r="KIQ76" s="38"/>
      <c r="KIR76" s="39"/>
      <c r="KIS76" s="40"/>
      <c r="KIT76" s="40"/>
      <c r="KIU76" s="40"/>
      <c r="KIV76" s="40"/>
      <c r="KIW76" s="40"/>
      <c r="KIX76" s="40"/>
      <c r="KIY76" s="41"/>
      <c r="KIZ76" s="38"/>
      <c r="KJA76" s="39"/>
      <c r="KJB76" s="40"/>
      <c r="KJC76" s="40"/>
      <c r="KJD76" s="40"/>
      <c r="KJE76" s="40"/>
      <c r="KJF76" s="40"/>
      <c r="KJG76" s="40"/>
      <c r="KJH76" s="41"/>
      <c r="KJI76" s="38"/>
      <c r="KJJ76" s="39"/>
      <c r="KJK76" s="40"/>
      <c r="KJL76" s="40"/>
      <c r="KJM76" s="40"/>
      <c r="KJN76" s="40"/>
      <c r="KJO76" s="40"/>
      <c r="KJP76" s="40"/>
      <c r="KJQ76" s="41"/>
      <c r="KJR76" s="38"/>
      <c r="KJS76" s="39"/>
      <c r="KJT76" s="40"/>
      <c r="KJU76" s="40"/>
      <c r="KJV76" s="40"/>
      <c r="KJW76" s="40"/>
      <c r="KJX76" s="40"/>
      <c r="KJY76" s="40"/>
      <c r="KJZ76" s="41"/>
      <c r="KKA76" s="38"/>
      <c r="KKB76" s="39"/>
      <c r="KKC76" s="40"/>
      <c r="KKD76" s="40"/>
      <c r="KKE76" s="40"/>
      <c r="KKF76" s="40"/>
      <c r="KKG76" s="40"/>
      <c r="KKH76" s="40"/>
      <c r="KKI76" s="41"/>
      <c r="KKJ76" s="38"/>
      <c r="KKK76" s="39"/>
      <c r="KKL76" s="40"/>
      <c r="KKM76" s="40"/>
      <c r="KKN76" s="40"/>
      <c r="KKO76" s="40"/>
      <c r="KKP76" s="40"/>
      <c r="KKQ76" s="40"/>
      <c r="KKR76" s="41"/>
      <c r="KKS76" s="38"/>
      <c r="KKT76" s="39"/>
      <c r="KKU76" s="40"/>
      <c r="KKV76" s="40"/>
      <c r="KKW76" s="40"/>
      <c r="KKX76" s="40"/>
      <c r="KKY76" s="40"/>
      <c r="KKZ76" s="40"/>
      <c r="KLA76" s="41"/>
      <c r="KLB76" s="38"/>
      <c r="KLC76" s="39"/>
      <c r="KLD76" s="40"/>
      <c r="KLE76" s="40"/>
      <c r="KLF76" s="40"/>
      <c r="KLG76" s="40"/>
      <c r="KLH76" s="40"/>
      <c r="KLI76" s="40"/>
      <c r="KLJ76" s="41"/>
      <c r="KLK76" s="38"/>
      <c r="KLL76" s="39"/>
      <c r="KLM76" s="40"/>
      <c r="KLN76" s="40"/>
      <c r="KLO76" s="40"/>
      <c r="KLP76" s="40"/>
      <c r="KLQ76" s="40"/>
      <c r="KLR76" s="40"/>
      <c r="KLS76" s="41"/>
      <c r="KLT76" s="38"/>
      <c r="KLU76" s="39"/>
      <c r="KLV76" s="40"/>
      <c r="KLW76" s="40"/>
      <c r="KLX76" s="40"/>
      <c r="KLY76" s="40"/>
      <c r="KLZ76" s="40"/>
      <c r="KMA76" s="40"/>
      <c r="KMB76" s="41"/>
      <c r="KMC76" s="38"/>
      <c r="KMD76" s="39"/>
      <c r="KME76" s="40"/>
      <c r="KMF76" s="40"/>
      <c r="KMG76" s="40"/>
      <c r="KMH76" s="40"/>
      <c r="KMI76" s="40"/>
      <c r="KMJ76" s="40"/>
      <c r="KMK76" s="41"/>
      <c r="KML76" s="38"/>
      <c r="KMM76" s="39"/>
      <c r="KMN76" s="40"/>
      <c r="KMO76" s="40"/>
      <c r="KMP76" s="40"/>
      <c r="KMQ76" s="40"/>
      <c r="KMR76" s="40"/>
      <c r="KMS76" s="40"/>
      <c r="KMT76" s="41"/>
      <c r="KMU76" s="38"/>
      <c r="KMV76" s="39"/>
      <c r="KMW76" s="40"/>
      <c r="KMX76" s="40"/>
      <c r="KMY76" s="40"/>
      <c r="KMZ76" s="40"/>
      <c r="KNA76" s="40"/>
      <c r="KNB76" s="40"/>
      <c r="KNC76" s="41"/>
      <c r="KND76" s="38"/>
      <c r="KNE76" s="39"/>
      <c r="KNF76" s="40"/>
      <c r="KNG76" s="40"/>
      <c r="KNH76" s="40"/>
      <c r="KNI76" s="40"/>
      <c r="KNJ76" s="40"/>
      <c r="KNK76" s="40"/>
      <c r="KNL76" s="41"/>
      <c r="KNM76" s="38"/>
      <c r="KNN76" s="39"/>
      <c r="KNO76" s="40"/>
      <c r="KNP76" s="40"/>
      <c r="KNQ76" s="40"/>
      <c r="KNR76" s="40"/>
      <c r="KNS76" s="40"/>
      <c r="KNT76" s="40"/>
      <c r="KNU76" s="41"/>
      <c r="KNV76" s="38"/>
      <c r="KNW76" s="39"/>
      <c r="KNX76" s="40"/>
      <c r="KNY76" s="40"/>
      <c r="KNZ76" s="40"/>
      <c r="KOA76" s="40"/>
      <c r="KOB76" s="40"/>
      <c r="KOC76" s="40"/>
      <c r="KOD76" s="41"/>
      <c r="KOE76" s="38"/>
      <c r="KOF76" s="39"/>
      <c r="KOG76" s="40"/>
      <c r="KOH76" s="40"/>
      <c r="KOI76" s="40"/>
      <c r="KOJ76" s="40"/>
      <c r="KOK76" s="40"/>
      <c r="KOL76" s="40"/>
      <c r="KOM76" s="41"/>
      <c r="KON76" s="38"/>
      <c r="KOO76" s="39"/>
      <c r="KOP76" s="40"/>
      <c r="KOQ76" s="40"/>
      <c r="KOR76" s="40"/>
      <c r="KOS76" s="40"/>
      <c r="KOT76" s="40"/>
      <c r="KOU76" s="40"/>
      <c r="KOV76" s="41"/>
      <c r="KOW76" s="38"/>
      <c r="KOX76" s="39"/>
      <c r="KOY76" s="40"/>
      <c r="KOZ76" s="40"/>
      <c r="KPA76" s="40"/>
      <c r="KPB76" s="40"/>
      <c r="KPC76" s="40"/>
      <c r="KPD76" s="40"/>
      <c r="KPE76" s="41"/>
      <c r="KPF76" s="38"/>
      <c r="KPG76" s="39"/>
      <c r="KPH76" s="40"/>
      <c r="KPI76" s="40"/>
      <c r="KPJ76" s="40"/>
      <c r="KPK76" s="40"/>
      <c r="KPL76" s="40"/>
      <c r="KPM76" s="40"/>
      <c r="KPN76" s="41"/>
      <c r="KPO76" s="38"/>
      <c r="KPP76" s="39"/>
      <c r="KPQ76" s="40"/>
      <c r="KPR76" s="40"/>
      <c r="KPS76" s="40"/>
      <c r="KPT76" s="40"/>
      <c r="KPU76" s="40"/>
      <c r="KPV76" s="40"/>
      <c r="KPW76" s="41"/>
      <c r="KPX76" s="38"/>
      <c r="KPY76" s="39"/>
      <c r="KPZ76" s="40"/>
      <c r="KQA76" s="40"/>
      <c r="KQB76" s="40"/>
      <c r="KQC76" s="40"/>
      <c r="KQD76" s="40"/>
      <c r="KQE76" s="40"/>
      <c r="KQF76" s="41"/>
      <c r="KQG76" s="38"/>
      <c r="KQH76" s="39"/>
      <c r="KQI76" s="40"/>
      <c r="KQJ76" s="40"/>
      <c r="KQK76" s="40"/>
      <c r="KQL76" s="40"/>
      <c r="KQM76" s="40"/>
      <c r="KQN76" s="40"/>
      <c r="KQO76" s="41"/>
      <c r="KQP76" s="38"/>
      <c r="KQQ76" s="39"/>
      <c r="KQR76" s="40"/>
      <c r="KQS76" s="40"/>
      <c r="KQT76" s="40"/>
      <c r="KQU76" s="40"/>
      <c r="KQV76" s="40"/>
      <c r="KQW76" s="40"/>
      <c r="KQX76" s="41"/>
      <c r="KQY76" s="38"/>
      <c r="KQZ76" s="39"/>
      <c r="KRA76" s="40"/>
      <c r="KRB76" s="40"/>
      <c r="KRC76" s="40"/>
      <c r="KRD76" s="40"/>
      <c r="KRE76" s="40"/>
      <c r="KRF76" s="40"/>
      <c r="KRG76" s="41"/>
      <c r="KRH76" s="38"/>
      <c r="KRI76" s="39"/>
      <c r="KRJ76" s="40"/>
      <c r="KRK76" s="40"/>
      <c r="KRL76" s="40"/>
      <c r="KRM76" s="40"/>
      <c r="KRN76" s="40"/>
      <c r="KRO76" s="40"/>
      <c r="KRP76" s="41"/>
      <c r="KRQ76" s="38"/>
      <c r="KRR76" s="39"/>
      <c r="KRS76" s="40"/>
      <c r="KRT76" s="40"/>
      <c r="KRU76" s="40"/>
      <c r="KRV76" s="40"/>
      <c r="KRW76" s="40"/>
      <c r="KRX76" s="40"/>
      <c r="KRY76" s="41"/>
      <c r="KRZ76" s="38"/>
      <c r="KSA76" s="39"/>
      <c r="KSB76" s="40"/>
      <c r="KSC76" s="40"/>
      <c r="KSD76" s="40"/>
      <c r="KSE76" s="40"/>
      <c r="KSF76" s="40"/>
      <c r="KSG76" s="40"/>
      <c r="KSH76" s="41"/>
      <c r="KSI76" s="38"/>
      <c r="KSJ76" s="39"/>
      <c r="KSK76" s="40"/>
      <c r="KSL76" s="40"/>
      <c r="KSM76" s="40"/>
      <c r="KSN76" s="40"/>
      <c r="KSO76" s="40"/>
      <c r="KSP76" s="40"/>
      <c r="KSQ76" s="41"/>
      <c r="KSR76" s="38"/>
      <c r="KSS76" s="39"/>
      <c r="KST76" s="40"/>
      <c r="KSU76" s="40"/>
      <c r="KSV76" s="40"/>
      <c r="KSW76" s="40"/>
      <c r="KSX76" s="40"/>
      <c r="KSY76" s="40"/>
      <c r="KSZ76" s="41"/>
      <c r="KTA76" s="38"/>
      <c r="KTB76" s="39"/>
      <c r="KTC76" s="40"/>
      <c r="KTD76" s="40"/>
      <c r="KTE76" s="40"/>
      <c r="KTF76" s="40"/>
      <c r="KTG76" s="40"/>
      <c r="KTH76" s="40"/>
      <c r="KTI76" s="41"/>
      <c r="KTJ76" s="38"/>
      <c r="KTK76" s="39"/>
      <c r="KTL76" s="40"/>
      <c r="KTM76" s="40"/>
      <c r="KTN76" s="40"/>
      <c r="KTO76" s="40"/>
      <c r="KTP76" s="40"/>
      <c r="KTQ76" s="40"/>
      <c r="KTR76" s="41"/>
      <c r="KTS76" s="38"/>
      <c r="KTT76" s="39"/>
      <c r="KTU76" s="40"/>
      <c r="KTV76" s="40"/>
      <c r="KTW76" s="40"/>
      <c r="KTX76" s="40"/>
      <c r="KTY76" s="40"/>
      <c r="KTZ76" s="40"/>
      <c r="KUA76" s="41"/>
      <c r="KUB76" s="38"/>
      <c r="KUC76" s="39"/>
      <c r="KUD76" s="40"/>
      <c r="KUE76" s="40"/>
      <c r="KUF76" s="40"/>
      <c r="KUG76" s="40"/>
      <c r="KUH76" s="40"/>
      <c r="KUI76" s="40"/>
      <c r="KUJ76" s="41"/>
      <c r="KUK76" s="38"/>
      <c r="KUL76" s="39"/>
      <c r="KUM76" s="40"/>
      <c r="KUN76" s="40"/>
      <c r="KUO76" s="40"/>
      <c r="KUP76" s="40"/>
      <c r="KUQ76" s="40"/>
      <c r="KUR76" s="40"/>
      <c r="KUS76" s="41"/>
      <c r="KUT76" s="38"/>
      <c r="KUU76" s="39"/>
      <c r="KUV76" s="40"/>
      <c r="KUW76" s="40"/>
      <c r="KUX76" s="40"/>
      <c r="KUY76" s="40"/>
      <c r="KUZ76" s="40"/>
      <c r="KVA76" s="40"/>
      <c r="KVB76" s="41"/>
      <c r="KVC76" s="38"/>
      <c r="KVD76" s="39"/>
      <c r="KVE76" s="40"/>
      <c r="KVF76" s="40"/>
      <c r="KVG76" s="40"/>
      <c r="KVH76" s="40"/>
      <c r="KVI76" s="40"/>
      <c r="KVJ76" s="40"/>
      <c r="KVK76" s="41"/>
      <c r="KVL76" s="38"/>
      <c r="KVM76" s="39"/>
      <c r="KVN76" s="40"/>
      <c r="KVO76" s="40"/>
      <c r="KVP76" s="40"/>
      <c r="KVQ76" s="40"/>
      <c r="KVR76" s="40"/>
      <c r="KVS76" s="40"/>
      <c r="KVT76" s="41"/>
      <c r="KVU76" s="38"/>
      <c r="KVV76" s="39"/>
      <c r="KVW76" s="40"/>
      <c r="KVX76" s="40"/>
      <c r="KVY76" s="40"/>
      <c r="KVZ76" s="40"/>
      <c r="KWA76" s="40"/>
      <c r="KWB76" s="40"/>
      <c r="KWC76" s="41"/>
      <c r="KWD76" s="38"/>
      <c r="KWE76" s="39"/>
      <c r="KWF76" s="40"/>
      <c r="KWG76" s="40"/>
      <c r="KWH76" s="40"/>
      <c r="KWI76" s="40"/>
      <c r="KWJ76" s="40"/>
      <c r="KWK76" s="40"/>
      <c r="KWL76" s="41"/>
      <c r="KWM76" s="38"/>
      <c r="KWN76" s="39"/>
      <c r="KWO76" s="40"/>
      <c r="KWP76" s="40"/>
      <c r="KWQ76" s="40"/>
      <c r="KWR76" s="40"/>
      <c r="KWS76" s="40"/>
      <c r="KWT76" s="40"/>
      <c r="KWU76" s="41"/>
      <c r="KWV76" s="38"/>
      <c r="KWW76" s="39"/>
      <c r="KWX76" s="40"/>
      <c r="KWY76" s="40"/>
      <c r="KWZ76" s="40"/>
      <c r="KXA76" s="40"/>
      <c r="KXB76" s="40"/>
      <c r="KXC76" s="40"/>
      <c r="KXD76" s="41"/>
      <c r="KXE76" s="38"/>
      <c r="KXF76" s="39"/>
      <c r="KXG76" s="40"/>
      <c r="KXH76" s="40"/>
      <c r="KXI76" s="40"/>
      <c r="KXJ76" s="40"/>
      <c r="KXK76" s="40"/>
      <c r="KXL76" s="40"/>
      <c r="KXM76" s="41"/>
      <c r="KXN76" s="38"/>
      <c r="KXO76" s="39"/>
      <c r="KXP76" s="40"/>
      <c r="KXQ76" s="40"/>
      <c r="KXR76" s="40"/>
      <c r="KXS76" s="40"/>
      <c r="KXT76" s="40"/>
      <c r="KXU76" s="40"/>
      <c r="KXV76" s="41"/>
      <c r="KXW76" s="38"/>
      <c r="KXX76" s="39"/>
      <c r="KXY76" s="40"/>
      <c r="KXZ76" s="40"/>
      <c r="KYA76" s="40"/>
      <c r="KYB76" s="40"/>
      <c r="KYC76" s="40"/>
      <c r="KYD76" s="40"/>
      <c r="KYE76" s="41"/>
      <c r="KYF76" s="38"/>
      <c r="KYG76" s="39"/>
      <c r="KYH76" s="40"/>
      <c r="KYI76" s="40"/>
      <c r="KYJ76" s="40"/>
      <c r="KYK76" s="40"/>
      <c r="KYL76" s="40"/>
      <c r="KYM76" s="40"/>
      <c r="KYN76" s="41"/>
      <c r="KYO76" s="38"/>
      <c r="KYP76" s="39"/>
      <c r="KYQ76" s="40"/>
      <c r="KYR76" s="40"/>
      <c r="KYS76" s="40"/>
      <c r="KYT76" s="40"/>
      <c r="KYU76" s="40"/>
      <c r="KYV76" s="40"/>
      <c r="KYW76" s="41"/>
      <c r="KYX76" s="38"/>
      <c r="KYY76" s="39"/>
      <c r="KYZ76" s="40"/>
      <c r="KZA76" s="40"/>
      <c r="KZB76" s="40"/>
      <c r="KZC76" s="40"/>
      <c r="KZD76" s="40"/>
      <c r="KZE76" s="40"/>
      <c r="KZF76" s="41"/>
      <c r="KZG76" s="38"/>
      <c r="KZH76" s="39"/>
      <c r="KZI76" s="40"/>
      <c r="KZJ76" s="40"/>
      <c r="KZK76" s="40"/>
      <c r="KZL76" s="40"/>
      <c r="KZM76" s="40"/>
      <c r="KZN76" s="40"/>
      <c r="KZO76" s="41"/>
      <c r="KZP76" s="38"/>
      <c r="KZQ76" s="39"/>
      <c r="KZR76" s="40"/>
      <c r="KZS76" s="40"/>
      <c r="KZT76" s="40"/>
      <c r="KZU76" s="40"/>
      <c r="KZV76" s="40"/>
      <c r="KZW76" s="40"/>
      <c r="KZX76" s="41"/>
      <c r="KZY76" s="38"/>
      <c r="KZZ76" s="39"/>
      <c r="LAA76" s="40"/>
      <c r="LAB76" s="40"/>
      <c r="LAC76" s="40"/>
      <c r="LAD76" s="40"/>
      <c r="LAE76" s="40"/>
      <c r="LAF76" s="40"/>
      <c r="LAG76" s="41"/>
      <c r="LAH76" s="38"/>
      <c r="LAI76" s="39"/>
      <c r="LAJ76" s="40"/>
      <c r="LAK76" s="40"/>
      <c r="LAL76" s="40"/>
      <c r="LAM76" s="40"/>
      <c r="LAN76" s="40"/>
      <c r="LAO76" s="40"/>
      <c r="LAP76" s="41"/>
      <c r="LAQ76" s="38"/>
      <c r="LAR76" s="39"/>
      <c r="LAS76" s="40"/>
      <c r="LAT76" s="40"/>
      <c r="LAU76" s="40"/>
      <c r="LAV76" s="40"/>
      <c r="LAW76" s="40"/>
      <c r="LAX76" s="40"/>
      <c r="LAY76" s="41"/>
      <c r="LAZ76" s="38"/>
      <c r="LBA76" s="39"/>
      <c r="LBB76" s="40"/>
      <c r="LBC76" s="40"/>
      <c r="LBD76" s="40"/>
      <c r="LBE76" s="40"/>
      <c r="LBF76" s="40"/>
      <c r="LBG76" s="40"/>
      <c r="LBH76" s="41"/>
      <c r="LBI76" s="38"/>
      <c r="LBJ76" s="39"/>
      <c r="LBK76" s="40"/>
      <c r="LBL76" s="40"/>
      <c r="LBM76" s="40"/>
      <c r="LBN76" s="40"/>
      <c r="LBO76" s="40"/>
      <c r="LBP76" s="40"/>
      <c r="LBQ76" s="41"/>
      <c r="LBR76" s="38"/>
      <c r="LBS76" s="39"/>
      <c r="LBT76" s="40"/>
      <c r="LBU76" s="40"/>
      <c r="LBV76" s="40"/>
      <c r="LBW76" s="40"/>
      <c r="LBX76" s="40"/>
      <c r="LBY76" s="40"/>
      <c r="LBZ76" s="41"/>
      <c r="LCA76" s="38"/>
      <c r="LCB76" s="39"/>
      <c r="LCC76" s="40"/>
      <c r="LCD76" s="40"/>
      <c r="LCE76" s="40"/>
      <c r="LCF76" s="40"/>
      <c r="LCG76" s="40"/>
      <c r="LCH76" s="40"/>
      <c r="LCI76" s="41"/>
      <c r="LCJ76" s="38"/>
      <c r="LCK76" s="39"/>
      <c r="LCL76" s="40"/>
      <c r="LCM76" s="40"/>
      <c r="LCN76" s="40"/>
      <c r="LCO76" s="40"/>
      <c r="LCP76" s="40"/>
      <c r="LCQ76" s="40"/>
      <c r="LCR76" s="41"/>
      <c r="LCS76" s="38"/>
      <c r="LCT76" s="39"/>
      <c r="LCU76" s="40"/>
      <c r="LCV76" s="40"/>
      <c r="LCW76" s="40"/>
      <c r="LCX76" s="40"/>
      <c r="LCY76" s="40"/>
      <c r="LCZ76" s="40"/>
      <c r="LDA76" s="41"/>
      <c r="LDB76" s="38"/>
      <c r="LDC76" s="39"/>
      <c r="LDD76" s="40"/>
      <c r="LDE76" s="40"/>
      <c r="LDF76" s="40"/>
      <c r="LDG76" s="40"/>
      <c r="LDH76" s="40"/>
      <c r="LDI76" s="40"/>
      <c r="LDJ76" s="41"/>
      <c r="LDK76" s="38"/>
      <c r="LDL76" s="39"/>
      <c r="LDM76" s="40"/>
      <c r="LDN76" s="40"/>
      <c r="LDO76" s="40"/>
      <c r="LDP76" s="40"/>
      <c r="LDQ76" s="40"/>
      <c r="LDR76" s="40"/>
      <c r="LDS76" s="41"/>
      <c r="LDT76" s="38"/>
      <c r="LDU76" s="39"/>
      <c r="LDV76" s="40"/>
      <c r="LDW76" s="40"/>
      <c r="LDX76" s="40"/>
      <c r="LDY76" s="40"/>
      <c r="LDZ76" s="40"/>
      <c r="LEA76" s="40"/>
      <c r="LEB76" s="41"/>
      <c r="LEC76" s="38"/>
      <c r="LED76" s="39"/>
      <c r="LEE76" s="40"/>
      <c r="LEF76" s="40"/>
      <c r="LEG76" s="40"/>
      <c r="LEH76" s="40"/>
      <c r="LEI76" s="40"/>
      <c r="LEJ76" s="40"/>
      <c r="LEK76" s="41"/>
      <c r="LEL76" s="38"/>
      <c r="LEM76" s="39"/>
      <c r="LEN76" s="40"/>
      <c r="LEO76" s="40"/>
      <c r="LEP76" s="40"/>
      <c r="LEQ76" s="40"/>
      <c r="LER76" s="40"/>
      <c r="LES76" s="40"/>
      <c r="LET76" s="41"/>
      <c r="LEU76" s="38"/>
      <c r="LEV76" s="39"/>
      <c r="LEW76" s="40"/>
      <c r="LEX76" s="40"/>
      <c r="LEY76" s="40"/>
      <c r="LEZ76" s="40"/>
      <c r="LFA76" s="40"/>
      <c r="LFB76" s="40"/>
      <c r="LFC76" s="41"/>
      <c r="LFD76" s="38"/>
      <c r="LFE76" s="39"/>
      <c r="LFF76" s="40"/>
      <c r="LFG76" s="40"/>
      <c r="LFH76" s="40"/>
      <c r="LFI76" s="40"/>
      <c r="LFJ76" s="40"/>
      <c r="LFK76" s="40"/>
      <c r="LFL76" s="41"/>
      <c r="LFM76" s="38"/>
      <c r="LFN76" s="39"/>
      <c r="LFO76" s="40"/>
      <c r="LFP76" s="40"/>
      <c r="LFQ76" s="40"/>
      <c r="LFR76" s="40"/>
      <c r="LFS76" s="40"/>
      <c r="LFT76" s="40"/>
      <c r="LFU76" s="41"/>
      <c r="LFV76" s="38"/>
      <c r="LFW76" s="39"/>
      <c r="LFX76" s="40"/>
      <c r="LFY76" s="40"/>
      <c r="LFZ76" s="40"/>
      <c r="LGA76" s="40"/>
      <c r="LGB76" s="40"/>
      <c r="LGC76" s="40"/>
      <c r="LGD76" s="41"/>
      <c r="LGE76" s="38"/>
      <c r="LGF76" s="39"/>
      <c r="LGG76" s="40"/>
      <c r="LGH76" s="40"/>
      <c r="LGI76" s="40"/>
      <c r="LGJ76" s="40"/>
      <c r="LGK76" s="40"/>
      <c r="LGL76" s="40"/>
      <c r="LGM76" s="41"/>
      <c r="LGN76" s="38"/>
      <c r="LGO76" s="39"/>
      <c r="LGP76" s="40"/>
      <c r="LGQ76" s="40"/>
      <c r="LGR76" s="40"/>
      <c r="LGS76" s="40"/>
      <c r="LGT76" s="40"/>
      <c r="LGU76" s="40"/>
      <c r="LGV76" s="41"/>
      <c r="LGW76" s="38"/>
      <c r="LGX76" s="39"/>
      <c r="LGY76" s="40"/>
      <c r="LGZ76" s="40"/>
      <c r="LHA76" s="40"/>
      <c r="LHB76" s="40"/>
      <c r="LHC76" s="40"/>
      <c r="LHD76" s="40"/>
      <c r="LHE76" s="41"/>
      <c r="LHF76" s="38"/>
      <c r="LHG76" s="39"/>
      <c r="LHH76" s="40"/>
      <c r="LHI76" s="40"/>
      <c r="LHJ76" s="40"/>
      <c r="LHK76" s="40"/>
      <c r="LHL76" s="40"/>
      <c r="LHM76" s="40"/>
      <c r="LHN76" s="41"/>
      <c r="LHO76" s="38"/>
      <c r="LHP76" s="39"/>
      <c r="LHQ76" s="40"/>
      <c r="LHR76" s="40"/>
      <c r="LHS76" s="40"/>
      <c r="LHT76" s="40"/>
      <c r="LHU76" s="40"/>
      <c r="LHV76" s="40"/>
      <c r="LHW76" s="41"/>
      <c r="LHX76" s="38"/>
      <c r="LHY76" s="39"/>
      <c r="LHZ76" s="40"/>
      <c r="LIA76" s="40"/>
      <c r="LIB76" s="40"/>
      <c r="LIC76" s="40"/>
      <c r="LID76" s="40"/>
      <c r="LIE76" s="40"/>
      <c r="LIF76" s="41"/>
      <c r="LIG76" s="38"/>
      <c r="LIH76" s="39"/>
      <c r="LII76" s="40"/>
      <c r="LIJ76" s="40"/>
      <c r="LIK76" s="40"/>
      <c r="LIL76" s="40"/>
      <c r="LIM76" s="40"/>
      <c r="LIN76" s="40"/>
      <c r="LIO76" s="41"/>
      <c r="LIP76" s="38"/>
      <c r="LIQ76" s="39"/>
      <c r="LIR76" s="40"/>
      <c r="LIS76" s="40"/>
      <c r="LIT76" s="40"/>
      <c r="LIU76" s="40"/>
      <c r="LIV76" s="40"/>
      <c r="LIW76" s="40"/>
      <c r="LIX76" s="41"/>
      <c r="LIY76" s="38"/>
      <c r="LIZ76" s="39"/>
      <c r="LJA76" s="40"/>
      <c r="LJB76" s="40"/>
      <c r="LJC76" s="40"/>
      <c r="LJD76" s="40"/>
      <c r="LJE76" s="40"/>
      <c r="LJF76" s="40"/>
      <c r="LJG76" s="41"/>
      <c r="LJH76" s="38"/>
      <c r="LJI76" s="39"/>
      <c r="LJJ76" s="40"/>
      <c r="LJK76" s="40"/>
      <c r="LJL76" s="40"/>
      <c r="LJM76" s="40"/>
      <c r="LJN76" s="40"/>
      <c r="LJO76" s="40"/>
      <c r="LJP76" s="41"/>
      <c r="LJQ76" s="38"/>
      <c r="LJR76" s="39"/>
      <c r="LJS76" s="40"/>
      <c r="LJT76" s="40"/>
      <c r="LJU76" s="40"/>
      <c r="LJV76" s="40"/>
      <c r="LJW76" s="40"/>
      <c r="LJX76" s="40"/>
      <c r="LJY76" s="41"/>
      <c r="LJZ76" s="38"/>
      <c r="LKA76" s="39"/>
      <c r="LKB76" s="40"/>
      <c r="LKC76" s="40"/>
      <c r="LKD76" s="40"/>
      <c r="LKE76" s="40"/>
      <c r="LKF76" s="40"/>
      <c r="LKG76" s="40"/>
      <c r="LKH76" s="41"/>
      <c r="LKI76" s="38"/>
      <c r="LKJ76" s="39"/>
      <c r="LKK76" s="40"/>
      <c r="LKL76" s="40"/>
      <c r="LKM76" s="40"/>
      <c r="LKN76" s="40"/>
      <c r="LKO76" s="40"/>
      <c r="LKP76" s="40"/>
      <c r="LKQ76" s="41"/>
      <c r="LKR76" s="38"/>
      <c r="LKS76" s="39"/>
      <c r="LKT76" s="40"/>
      <c r="LKU76" s="40"/>
      <c r="LKV76" s="40"/>
      <c r="LKW76" s="40"/>
      <c r="LKX76" s="40"/>
      <c r="LKY76" s="40"/>
      <c r="LKZ76" s="41"/>
      <c r="LLA76" s="38"/>
      <c r="LLB76" s="39"/>
      <c r="LLC76" s="40"/>
      <c r="LLD76" s="40"/>
      <c r="LLE76" s="40"/>
      <c r="LLF76" s="40"/>
      <c r="LLG76" s="40"/>
      <c r="LLH76" s="40"/>
      <c r="LLI76" s="41"/>
      <c r="LLJ76" s="38"/>
      <c r="LLK76" s="39"/>
      <c r="LLL76" s="40"/>
      <c r="LLM76" s="40"/>
      <c r="LLN76" s="40"/>
      <c r="LLO76" s="40"/>
      <c r="LLP76" s="40"/>
      <c r="LLQ76" s="40"/>
      <c r="LLR76" s="41"/>
      <c r="LLS76" s="38"/>
      <c r="LLT76" s="39"/>
      <c r="LLU76" s="40"/>
      <c r="LLV76" s="40"/>
      <c r="LLW76" s="40"/>
      <c r="LLX76" s="40"/>
      <c r="LLY76" s="40"/>
      <c r="LLZ76" s="40"/>
      <c r="LMA76" s="41"/>
      <c r="LMB76" s="38"/>
      <c r="LMC76" s="39"/>
      <c r="LMD76" s="40"/>
      <c r="LME76" s="40"/>
      <c r="LMF76" s="40"/>
      <c r="LMG76" s="40"/>
      <c r="LMH76" s="40"/>
      <c r="LMI76" s="40"/>
      <c r="LMJ76" s="41"/>
      <c r="LMK76" s="38"/>
      <c r="LML76" s="39"/>
      <c r="LMM76" s="40"/>
      <c r="LMN76" s="40"/>
      <c r="LMO76" s="40"/>
      <c r="LMP76" s="40"/>
      <c r="LMQ76" s="40"/>
      <c r="LMR76" s="40"/>
      <c r="LMS76" s="41"/>
      <c r="LMT76" s="38"/>
      <c r="LMU76" s="39"/>
      <c r="LMV76" s="40"/>
      <c r="LMW76" s="40"/>
      <c r="LMX76" s="40"/>
      <c r="LMY76" s="40"/>
      <c r="LMZ76" s="40"/>
      <c r="LNA76" s="40"/>
      <c r="LNB76" s="41"/>
      <c r="LNC76" s="38"/>
      <c r="LND76" s="39"/>
      <c r="LNE76" s="40"/>
      <c r="LNF76" s="40"/>
      <c r="LNG76" s="40"/>
      <c r="LNH76" s="40"/>
      <c r="LNI76" s="40"/>
      <c r="LNJ76" s="40"/>
      <c r="LNK76" s="41"/>
      <c r="LNL76" s="38"/>
      <c r="LNM76" s="39"/>
      <c r="LNN76" s="40"/>
      <c r="LNO76" s="40"/>
      <c r="LNP76" s="40"/>
      <c r="LNQ76" s="40"/>
      <c r="LNR76" s="40"/>
      <c r="LNS76" s="40"/>
      <c r="LNT76" s="41"/>
      <c r="LNU76" s="38"/>
      <c r="LNV76" s="39"/>
      <c r="LNW76" s="40"/>
      <c r="LNX76" s="40"/>
      <c r="LNY76" s="40"/>
      <c r="LNZ76" s="40"/>
      <c r="LOA76" s="40"/>
      <c r="LOB76" s="40"/>
      <c r="LOC76" s="41"/>
      <c r="LOD76" s="38"/>
      <c r="LOE76" s="39"/>
      <c r="LOF76" s="40"/>
      <c r="LOG76" s="40"/>
      <c r="LOH76" s="40"/>
      <c r="LOI76" s="40"/>
      <c r="LOJ76" s="40"/>
      <c r="LOK76" s="40"/>
      <c r="LOL76" s="41"/>
      <c r="LOM76" s="38"/>
      <c r="LON76" s="39"/>
      <c r="LOO76" s="40"/>
      <c r="LOP76" s="40"/>
      <c r="LOQ76" s="40"/>
      <c r="LOR76" s="40"/>
      <c r="LOS76" s="40"/>
      <c r="LOT76" s="40"/>
      <c r="LOU76" s="41"/>
      <c r="LOV76" s="38"/>
      <c r="LOW76" s="39"/>
      <c r="LOX76" s="40"/>
      <c r="LOY76" s="40"/>
      <c r="LOZ76" s="40"/>
      <c r="LPA76" s="40"/>
      <c r="LPB76" s="40"/>
      <c r="LPC76" s="40"/>
      <c r="LPD76" s="41"/>
      <c r="LPE76" s="38"/>
      <c r="LPF76" s="39"/>
      <c r="LPG76" s="40"/>
      <c r="LPH76" s="40"/>
      <c r="LPI76" s="40"/>
      <c r="LPJ76" s="40"/>
      <c r="LPK76" s="40"/>
      <c r="LPL76" s="40"/>
      <c r="LPM76" s="41"/>
      <c r="LPN76" s="38"/>
      <c r="LPO76" s="39"/>
      <c r="LPP76" s="40"/>
      <c r="LPQ76" s="40"/>
      <c r="LPR76" s="40"/>
      <c r="LPS76" s="40"/>
      <c r="LPT76" s="40"/>
      <c r="LPU76" s="40"/>
      <c r="LPV76" s="41"/>
      <c r="LPW76" s="38"/>
      <c r="LPX76" s="39"/>
      <c r="LPY76" s="40"/>
      <c r="LPZ76" s="40"/>
      <c r="LQA76" s="40"/>
      <c r="LQB76" s="40"/>
      <c r="LQC76" s="40"/>
      <c r="LQD76" s="40"/>
      <c r="LQE76" s="41"/>
      <c r="LQF76" s="38"/>
      <c r="LQG76" s="39"/>
      <c r="LQH76" s="40"/>
      <c r="LQI76" s="40"/>
      <c r="LQJ76" s="40"/>
      <c r="LQK76" s="40"/>
      <c r="LQL76" s="40"/>
      <c r="LQM76" s="40"/>
      <c r="LQN76" s="41"/>
      <c r="LQO76" s="38"/>
      <c r="LQP76" s="39"/>
      <c r="LQQ76" s="40"/>
      <c r="LQR76" s="40"/>
      <c r="LQS76" s="40"/>
      <c r="LQT76" s="40"/>
      <c r="LQU76" s="40"/>
      <c r="LQV76" s="40"/>
      <c r="LQW76" s="41"/>
      <c r="LQX76" s="38"/>
      <c r="LQY76" s="39"/>
      <c r="LQZ76" s="40"/>
      <c r="LRA76" s="40"/>
      <c r="LRB76" s="40"/>
      <c r="LRC76" s="40"/>
      <c r="LRD76" s="40"/>
      <c r="LRE76" s="40"/>
      <c r="LRF76" s="41"/>
      <c r="LRG76" s="38"/>
      <c r="LRH76" s="39"/>
      <c r="LRI76" s="40"/>
      <c r="LRJ76" s="40"/>
      <c r="LRK76" s="40"/>
      <c r="LRL76" s="40"/>
      <c r="LRM76" s="40"/>
      <c r="LRN76" s="40"/>
      <c r="LRO76" s="41"/>
      <c r="LRP76" s="38"/>
      <c r="LRQ76" s="39"/>
      <c r="LRR76" s="40"/>
      <c r="LRS76" s="40"/>
      <c r="LRT76" s="40"/>
      <c r="LRU76" s="40"/>
      <c r="LRV76" s="40"/>
      <c r="LRW76" s="40"/>
      <c r="LRX76" s="41"/>
      <c r="LRY76" s="38"/>
      <c r="LRZ76" s="39"/>
      <c r="LSA76" s="40"/>
      <c r="LSB76" s="40"/>
      <c r="LSC76" s="40"/>
      <c r="LSD76" s="40"/>
      <c r="LSE76" s="40"/>
      <c r="LSF76" s="40"/>
      <c r="LSG76" s="41"/>
      <c r="LSH76" s="38"/>
      <c r="LSI76" s="39"/>
      <c r="LSJ76" s="40"/>
      <c r="LSK76" s="40"/>
      <c r="LSL76" s="40"/>
      <c r="LSM76" s="40"/>
      <c r="LSN76" s="40"/>
      <c r="LSO76" s="40"/>
      <c r="LSP76" s="41"/>
      <c r="LSQ76" s="38"/>
      <c r="LSR76" s="39"/>
      <c r="LSS76" s="40"/>
      <c r="LST76" s="40"/>
      <c r="LSU76" s="40"/>
      <c r="LSV76" s="40"/>
      <c r="LSW76" s="40"/>
      <c r="LSX76" s="40"/>
      <c r="LSY76" s="41"/>
      <c r="LSZ76" s="38"/>
      <c r="LTA76" s="39"/>
      <c r="LTB76" s="40"/>
      <c r="LTC76" s="40"/>
      <c r="LTD76" s="40"/>
      <c r="LTE76" s="40"/>
      <c r="LTF76" s="40"/>
      <c r="LTG76" s="40"/>
      <c r="LTH76" s="41"/>
      <c r="LTI76" s="38"/>
      <c r="LTJ76" s="39"/>
      <c r="LTK76" s="40"/>
      <c r="LTL76" s="40"/>
      <c r="LTM76" s="40"/>
      <c r="LTN76" s="40"/>
      <c r="LTO76" s="40"/>
      <c r="LTP76" s="40"/>
      <c r="LTQ76" s="41"/>
      <c r="LTR76" s="38"/>
      <c r="LTS76" s="39"/>
      <c r="LTT76" s="40"/>
      <c r="LTU76" s="40"/>
      <c r="LTV76" s="40"/>
      <c r="LTW76" s="40"/>
      <c r="LTX76" s="40"/>
      <c r="LTY76" s="40"/>
      <c r="LTZ76" s="41"/>
      <c r="LUA76" s="38"/>
      <c r="LUB76" s="39"/>
      <c r="LUC76" s="40"/>
      <c r="LUD76" s="40"/>
      <c r="LUE76" s="40"/>
      <c r="LUF76" s="40"/>
      <c r="LUG76" s="40"/>
      <c r="LUH76" s="40"/>
      <c r="LUI76" s="41"/>
      <c r="LUJ76" s="38"/>
      <c r="LUK76" s="39"/>
      <c r="LUL76" s="40"/>
      <c r="LUM76" s="40"/>
      <c r="LUN76" s="40"/>
      <c r="LUO76" s="40"/>
      <c r="LUP76" s="40"/>
      <c r="LUQ76" s="40"/>
      <c r="LUR76" s="41"/>
      <c r="LUS76" s="38"/>
      <c r="LUT76" s="39"/>
      <c r="LUU76" s="40"/>
      <c r="LUV76" s="40"/>
      <c r="LUW76" s="40"/>
      <c r="LUX76" s="40"/>
      <c r="LUY76" s="40"/>
      <c r="LUZ76" s="40"/>
      <c r="LVA76" s="41"/>
      <c r="LVB76" s="38"/>
      <c r="LVC76" s="39"/>
      <c r="LVD76" s="40"/>
      <c r="LVE76" s="40"/>
      <c r="LVF76" s="40"/>
      <c r="LVG76" s="40"/>
      <c r="LVH76" s="40"/>
      <c r="LVI76" s="40"/>
      <c r="LVJ76" s="41"/>
      <c r="LVK76" s="38"/>
      <c r="LVL76" s="39"/>
      <c r="LVM76" s="40"/>
      <c r="LVN76" s="40"/>
      <c r="LVO76" s="40"/>
      <c r="LVP76" s="40"/>
      <c r="LVQ76" s="40"/>
      <c r="LVR76" s="40"/>
      <c r="LVS76" s="41"/>
      <c r="LVT76" s="38"/>
      <c r="LVU76" s="39"/>
      <c r="LVV76" s="40"/>
      <c r="LVW76" s="40"/>
      <c r="LVX76" s="40"/>
      <c r="LVY76" s="40"/>
      <c r="LVZ76" s="40"/>
      <c r="LWA76" s="40"/>
      <c r="LWB76" s="41"/>
      <c r="LWC76" s="38"/>
      <c r="LWD76" s="39"/>
      <c r="LWE76" s="40"/>
      <c r="LWF76" s="40"/>
      <c r="LWG76" s="40"/>
      <c r="LWH76" s="40"/>
      <c r="LWI76" s="40"/>
      <c r="LWJ76" s="40"/>
      <c r="LWK76" s="41"/>
      <c r="LWL76" s="38"/>
      <c r="LWM76" s="39"/>
      <c r="LWN76" s="40"/>
      <c r="LWO76" s="40"/>
      <c r="LWP76" s="40"/>
      <c r="LWQ76" s="40"/>
      <c r="LWR76" s="40"/>
      <c r="LWS76" s="40"/>
      <c r="LWT76" s="41"/>
      <c r="LWU76" s="38"/>
      <c r="LWV76" s="39"/>
      <c r="LWW76" s="40"/>
      <c r="LWX76" s="40"/>
      <c r="LWY76" s="40"/>
      <c r="LWZ76" s="40"/>
      <c r="LXA76" s="40"/>
      <c r="LXB76" s="40"/>
      <c r="LXC76" s="41"/>
      <c r="LXD76" s="38"/>
      <c r="LXE76" s="39"/>
      <c r="LXF76" s="40"/>
      <c r="LXG76" s="40"/>
      <c r="LXH76" s="40"/>
      <c r="LXI76" s="40"/>
      <c r="LXJ76" s="40"/>
      <c r="LXK76" s="40"/>
      <c r="LXL76" s="41"/>
      <c r="LXM76" s="38"/>
      <c r="LXN76" s="39"/>
      <c r="LXO76" s="40"/>
      <c r="LXP76" s="40"/>
      <c r="LXQ76" s="40"/>
      <c r="LXR76" s="40"/>
      <c r="LXS76" s="40"/>
      <c r="LXT76" s="40"/>
      <c r="LXU76" s="41"/>
      <c r="LXV76" s="38"/>
      <c r="LXW76" s="39"/>
      <c r="LXX76" s="40"/>
      <c r="LXY76" s="40"/>
      <c r="LXZ76" s="40"/>
      <c r="LYA76" s="40"/>
      <c r="LYB76" s="40"/>
      <c r="LYC76" s="40"/>
      <c r="LYD76" s="41"/>
      <c r="LYE76" s="38"/>
      <c r="LYF76" s="39"/>
      <c r="LYG76" s="40"/>
      <c r="LYH76" s="40"/>
      <c r="LYI76" s="40"/>
      <c r="LYJ76" s="40"/>
      <c r="LYK76" s="40"/>
      <c r="LYL76" s="40"/>
      <c r="LYM76" s="41"/>
      <c r="LYN76" s="38"/>
      <c r="LYO76" s="39"/>
      <c r="LYP76" s="40"/>
      <c r="LYQ76" s="40"/>
      <c r="LYR76" s="40"/>
      <c r="LYS76" s="40"/>
      <c r="LYT76" s="40"/>
      <c r="LYU76" s="40"/>
      <c r="LYV76" s="41"/>
      <c r="LYW76" s="38"/>
      <c r="LYX76" s="39"/>
      <c r="LYY76" s="40"/>
      <c r="LYZ76" s="40"/>
      <c r="LZA76" s="40"/>
      <c r="LZB76" s="40"/>
      <c r="LZC76" s="40"/>
      <c r="LZD76" s="40"/>
      <c r="LZE76" s="41"/>
      <c r="LZF76" s="38"/>
      <c r="LZG76" s="39"/>
      <c r="LZH76" s="40"/>
      <c r="LZI76" s="40"/>
      <c r="LZJ76" s="40"/>
      <c r="LZK76" s="40"/>
      <c r="LZL76" s="40"/>
      <c r="LZM76" s="40"/>
      <c r="LZN76" s="41"/>
      <c r="LZO76" s="38"/>
      <c r="LZP76" s="39"/>
      <c r="LZQ76" s="40"/>
      <c r="LZR76" s="40"/>
      <c r="LZS76" s="40"/>
      <c r="LZT76" s="40"/>
      <c r="LZU76" s="40"/>
      <c r="LZV76" s="40"/>
      <c r="LZW76" s="41"/>
      <c r="LZX76" s="38"/>
      <c r="LZY76" s="39"/>
      <c r="LZZ76" s="40"/>
      <c r="MAA76" s="40"/>
      <c r="MAB76" s="40"/>
      <c r="MAC76" s="40"/>
      <c r="MAD76" s="40"/>
      <c r="MAE76" s="40"/>
      <c r="MAF76" s="41"/>
      <c r="MAG76" s="38"/>
      <c r="MAH76" s="39"/>
      <c r="MAI76" s="40"/>
      <c r="MAJ76" s="40"/>
      <c r="MAK76" s="40"/>
      <c r="MAL76" s="40"/>
      <c r="MAM76" s="40"/>
      <c r="MAN76" s="40"/>
      <c r="MAO76" s="41"/>
      <c r="MAP76" s="38"/>
      <c r="MAQ76" s="39"/>
      <c r="MAR76" s="40"/>
      <c r="MAS76" s="40"/>
      <c r="MAT76" s="40"/>
      <c r="MAU76" s="40"/>
      <c r="MAV76" s="40"/>
      <c r="MAW76" s="40"/>
      <c r="MAX76" s="41"/>
      <c r="MAY76" s="38"/>
      <c r="MAZ76" s="39"/>
      <c r="MBA76" s="40"/>
      <c r="MBB76" s="40"/>
      <c r="MBC76" s="40"/>
      <c r="MBD76" s="40"/>
      <c r="MBE76" s="40"/>
      <c r="MBF76" s="40"/>
      <c r="MBG76" s="41"/>
      <c r="MBH76" s="38"/>
      <c r="MBI76" s="39"/>
      <c r="MBJ76" s="40"/>
      <c r="MBK76" s="40"/>
      <c r="MBL76" s="40"/>
      <c r="MBM76" s="40"/>
      <c r="MBN76" s="40"/>
      <c r="MBO76" s="40"/>
      <c r="MBP76" s="41"/>
      <c r="MBQ76" s="38"/>
      <c r="MBR76" s="39"/>
      <c r="MBS76" s="40"/>
      <c r="MBT76" s="40"/>
      <c r="MBU76" s="40"/>
      <c r="MBV76" s="40"/>
      <c r="MBW76" s="40"/>
      <c r="MBX76" s="40"/>
      <c r="MBY76" s="41"/>
      <c r="MBZ76" s="38"/>
      <c r="MCA76" s="39"/>
      <c r="MCB76" s="40"/>
      <c r="MCC76" s="40"/>
      <c r="MCD76" s="40"/>
      <c r="MCE76" s="40"/>
      <c r="MCF76" s="40"/>
      <c r="MCG76" s="40"/>
      <c r="MCH76" s="41"/>
      <c r="MCI76" s="38"/>
      <c r="MCJ76" s="39"/>
      <c r="MCK76" s="40"/>
      <c r="MCL76" s="40"/>
      <c r="MCM76" s="40"/>
      <c r="MCN76" s="40"/>
      <c r="MCO76" s="40"/>
      <c r="MCP76" s="40"/>
      <c r="MCQ76" s="41"/>
      <c r="MCR76" s="38"/>
      <c r="MCS76" s="39"/>
      <c r="MCT76" s="40"/>
      <c r="MCU76" s="40"/>
      <c r="MCV76" s="40"/>
      <c r="MCW76" s="40"/>
      <c r="MCX76" s="40"/>
      <c r="MCY76" s="40"/>
      <c r="MCZ76" s="41"/>
      <c r="MDA76" s="38"/>
      <c r="MDB76" s="39"/>
      <c r="MDC76" s="40"/>
      <c r="MDD76" s="40"/>
      <c r="MDE76" s="40"/>
      <c r="MDF76" s="40"/>
      <c r="MDG76" s="40"/>
      <c r="MDH76" s="40"/>
      <c r="MDI76" s="41"/>
      <c r="MDJ76" s="38"/>
      <c r="MDK76" s="39"/>
      <c r="MDL76" s="40"/>
      <c r="MDM76" s="40"/>
      <c r="MDN76" s="40"/>
      <c r="MDO76" s="40"/>
      <c r="MDP76" s="40"/>
      <c r="MDQ76" s="40"/>
      <c r="MDR76" s="41"/>
      <c r="MDS76" s="38"/>
      <c r="MDT76" s="39"/>
      <c r="MDU76" s="40"/>
      <c r="MDV76" s="40"/>
      <c r="MDW76" s="40"/>
      <c r="MDX76" s="40"/>
      <c r="MDY76" s="40"/>
      <c r="MDZ76" s="40"/>
      <c r="MEA76" s="41"/>
      <c r="MEB76" s="38"/>
      <c r="MEC76" s="39"/>
      <c r="MED76" s="40"/>
      <c r="MEE76" s="40"/>
      <c r="MEF76" s="40"/>
      <c r="MEG76" s="40"/>
      <c r="MEH76" s="40"/>
      <c r="MEI76" s="40"/>
      <c r="MEJ76" s="41"/>
      <c r="MEK76" s="38"/>
      <c r="MEL76" s="39"/>
      <c r="MEM76" s="40"/>
      <c r="MEN76" s="40"/>
      <c r="MEO76" s="40"/>
      <c r="MEP76" s="40"/>
      <c r="MEQ76" s="40"/>
      <c r="MER76" s="40"/>
      <c r="MES76" s="41"/>
      <c r="MET76" s="38"/>
      <c r="MEU76" s="39"/>
      <c r="MEV76" s="40"/>
      <c r="MEW76" s="40"/>
      <c r="MEX76" s="40"/>
      <c r="MEY76" s="40"/>
      <c r="MEZ76" s="40"/>
      <c r="MFA76" s="40"/>
      <c r="MFB76" s="41"/>
      <c r="MFC76" s="38"/>
      <c r="MFD76" s="39"/>
      <c r="MFE76" s="40"/>
      <c r="MFF76" s="40"/>
      <c r="MFG76" s="40"/>
      <c r="MFH76" s="40"/>
      <c r="MFI76" s="40"/>
      <c r="MFJ76" s="40"/>
      <c r="MFK76" s="41"/>
      <c r="MFL76" s="38"/>
      <c r="MFM76" s="39"/>
      <c r="MFN76" s="40"/>
      <c r="MFO76" s="40"/>
      <c r="MFP76" s="40"/>
      <c r="MFQ76" s="40"/>
      <c r="MFR76" s="40"/>
      <c r="MFS76" s="40"/>
      <c r="MFT76" s="41"/>
      <c r="MFU76" s="38"/>
      <c r="MFV76" s="39"/>
      <c r="MFW76" s="40"/>
      <c r="MFX76" s="40"/>
      <c r="MFY76" s="40"/>
      <c r="MFZ76" s="40"/>
      <c r="MGA76" s="40"/>
      <c r="MGB76" s="40"/>
      <c r="MGC76" s="41"/>
      <c r="MGD76" s="38"/>
      <c r="MGE76" s="39"/>
      <c r="MGF76" s="40"/>
      <c r="MGG76" s="40"/>
      <c r="MGH76" s="40"/>
      <c r="MGI76" s="40"/>
      <c r="MGJ76" s="40"/>
      <c r="MGK76" s="40"/>
      <c r="MGL76" s="41"/>
      <c r="MGM76" s="38"/>
      <c r="MGN76" s="39"/>
      <c r="MGO76" s="40"/>
      <c r="MGP76" s="40"/>
      <c r="MGQ76" s="40"/>
      <c r="MGR76" s="40"/>
      <c r="MGS76" s="40"/>
      <c r="MGT76" s="40"/>
      <c r="MGU76" s="41"/>
      <c r="MGV76" s="38"/>
      <c r="MGW76" s="39"/>
      <c r="MGX76" s="40"/>
      <c r="MGY76" s="40"/>
      <c r="MGZ76" s="40"/>
      <c r="MHA76" s="40"/>
      <c r="MHB76" s="40"/>
      <c r="MHC76" s="40"/>
      <c r="MHD76" s="41"/>
      <c r="MHE76" s="38"/>
      <c r="MHF76" s="39"/>
      <c r="MHG76" s="40"/>
      <c r="MHH76" s="40"/>
      <c r="MHI76" s="40"/>
      <c r="MHJ76" s="40"/>
      <c r="MHK76" s="40"/>
      <c r="MHL76" s="40"/>
      <c r="MHM76" s="41"/>
      <c r="MHN76" s="38"/>
      <c r="MHO76" s="39"/>
      <c r="MHP76" s="40"/>
      <c r="MHQ76" s="40"/>
      <c r="MHR76" s="40"/>
      <c r="MHS76" s="40"/>
      <c r="MHT76" s="40"/>
      <c r="MHU76" s="40"/>
      <c r="MHV76" s="41"/>
      <c r="MHW76" s="38"/>
      <c r="MHX76" s="39"/>
      <c r="MHY76" s="40"/>
      <c r="MHZ76" s="40"/>
      <c r="MIA76" s="40"/>
      <c r="MIB76" s="40"/>
      <c r="MIC76" s="40"/>
      <c r="MID76" s="40"/>
      <c r="MIE76" s="41"/>
      <c r="MIF76" s="38"/>
      <c r="MIG76" s="39"/>
      <c r="MIH76" s="40"/>
      <c r="MII76" s="40"/>
      <c r="MIJ76" s="40"/>
      <c r="MIK76" s="40"/>
      <c r="MIL76" s="40"/>
      <c r="MIM76" s="40"/>
      <c r="MIN76" s="41"/>
      <c r="MIO76" s="38"/>
      <c r="MIP76" s="39"/>
      <c r="MIQ76" s="40"/>
      <c r="MIR76" s="40"/>
      <c r="MIS76" s="40"/>
      <c r="MIT76" s="40"/>
      <c r="MIU76" s="40"/>
      <c r="MIV76" s="40"/>
      <c r="MIW76" s="41"/>
      <c r="MIX76" s="38"/>
      <c r="MIY76" s="39"/>
      <c r="MIZ76" s="40"/>
      <c r="MJA76" s="40"/>
      <c r="MJB76" s="40"/>
      <c r="MJC76" s="40"/>
      <c r="MJD76" s="40"/>
      <c r="MJE76" s="40"/>
      <c r="MJF76" s="41"/>
      <c r="MJG76" s="38"/>
      <c r="MJH76" s="39"/>
      <c r="MJI76" s="40"/>
      <c r="MJJ76" s="40"/>
      <c r="MJK76" s="40"/>
      <c r="MJL76" s="40"/>
      <c r="MJM76" s="40"/>
      <c r="MJN76" s="40"/>
      <c r="MJO76" s="41"/>
      <c r="MJP76" s="38"/>
      <c r="MJQ76" s="39"/>
      <c r="MJR76" s="40"/>
      <c r="MJS76" s="40"/>
      <c r="MJT76" s="40"/>
      <c r="MJU76" s="40"/>
      <c r="MJV76" s="40"/>
      <c r="MJW76" s="40"/>
      <c r="MJX76" s="41"/>
      <c r="MJY76" s="38"/>
      <c r="MJZ76" s="39"/>
      <c r="MKA76" s="40"/>
      <c r="MKB76" s="40"/>
      <c r="MKC76" s="40"/>
      <c r="MKD76" s="40"/>
      <c r="MKE76" s="40"/>
      <c r="MKF76" s="40"/>
      <c r="MKG76" s="41"/>
      <c r="MKH76" s="38"/>
      <c r="MKI76" s="39"/>
      <c r="MKJ76" s="40"/>
      <c r="MKK76" s="40"/>
      <c r="MKL76" s="40"/>
      <c r="MKM76" s="40"/>
      <c r="MKN76" s="40"/>
      <c r="MKO76" s="40"/>
      <c r="MKP76" s="41"/>
      <c r="MKQ76" s="38"/>
      <c r="MKR76" s="39"/>
      <c r="MKS76" s="40"/>
      <c r="MKT76" s="40"/>
      <c r="MKU76" s="40"/>
      <c r="MKV76" s="40"/>
      <c r="MKW76" s="40"/>
      <c r="MKX76" s="40"/>
      <c r="MKY76" s="41"/>
      <c r="MKZ76" s="38"/>
      <c r="MLA76" s="39"/>
      <c r="MLB76" s="40"/>
      <c r="MLC76" s="40"/>
      <c r="MLD76" s="40"/>
      <c r="MLE76" s="40"/>
      <c r="MLF76" s="40"/>
      <c r="MLG76" s="40"/>
      <c r="MLH76" s="41"/>
      <c r="MLI76" s="38"/>
      <c r="MLJ76" s="39"/>
      <c r="MLK76" s="40"/>
      <c r="MLL76" s="40"/>
      <c r="MLM76" s="40"/>
      <c r="MLN76" s="40"/>
      <c r="MLO76" s="40"/>
      <c r="MLP76" s="40"/>
      <c r="MLQ76" s="41"/>
      <c r="MLR76" s="38"/>
      <c r="MLS76" s="39"/>
      <c r="MLT76" s="40"/>
      <c r="MLU76" s="40"/>
      <c r="MLV76" s="40"/>
      <c r="MLW76" s="40"/>
      <c r="MLX76" s="40"/>
      <c r="MLY76" s="40"/>
      <c r="MLZ76" s="41"/>
      <c r="MMA76" s="38"/>
      <c r="MMB76" s="39"/>
      <c r="MMC76" s="40"/>
      <c r="MMD76" s="40"/>
      <c r="MME76" s="40"/>
      <c r="MMF76" s="40"/>
      <c r="MMG76" s="40"/>
      <c r="MMH76" s="40"/>
      <c r="MMI76" s="41"/>
      <c r="MMJ76" s="38"/>
      <c r="MMK76" s="39"/>
      <c r="MML76" s="40"/>
      <c r="MMM76" s="40"/>
      <c r="MMN76" s="40"/>
      <c r="MMO76" s="40"/>
      <c r="MMP76" s="40"/>
      <c r="MMQ76" s="40"/>
      <c r="MMR76" s="41"/>
      <c r="MMS76" s="38"/>
      <c r="MMT76" s="39"/>
      <c r="MMU76" s="40"/>
      <c r="MMV76" s="40"/>
      <c r="MMW76" s="40"/>
      <c r="MMX76" s="40"/>
      <c r="MMY76" s="40"/>
      <c r="MMZ76" s="40"/>
      <c r="MNA76" s="41"/>
      <c r="MNB76" s="38"/>
      <c r="MNC76" s="39"/>
      <c r="MND76" s="40"/>
      <c r="MNE76" s="40"/>
      <c r="MNF76" s="40"/>
      <c r="MNG76" s="40"/>
      <c r="MNH76" s="40"/>
      <c r="MNI76" s="40"/>
      <c r="MNJ76" s="41"/>
      <c r="MNK76" s="38"/>
      <c r="MNL76" s="39"/>
      <c r="MNM76" s="40"/>
      <c r="MNN76" s="40"/>
      <c r="MNO76" s="40"/>
      <c r="MNP76" s="40"/>
      <c r="MNQ76" s="40"/>
      <c r="MNR76" s="40"/>
      <c r="MNS76" s="41"/>
      <c r="MNT76" s="38"/>
      <c r="MNU76" s="39"/>
      <c r="MNV76" s="40"/>
      <c r="MNW76" s="40"/>
      <c r="MNX76" s="40"/>
      <c r="MNY76" s="40"/>
      <c r="MNZ76" s="40"/>
      <c r="MOA76" s="40"/>
      <c r="MOB76" s="41"/>
      <c r="MOC76" s="38"/>
      <c r="MOD76" s="39"/>
      <c r="MOE76" s="40"/>
      <c r="MOF76" s="40"/>
      <c r="MOG76" s="40"/>
      <c r="MOH76" s="40"/>
      <c r="MOI76" s="40"/>
      <c r="MOJ76" s="40"/>
      <c r="MOK76" s="41"/>
      <c r="MOL76" s="38"/>
      <c r="MOM76" s="39"/>
      <c r="MON76" s="40"/>
      <c r="MOO76" s="40"/>
      <c r="MOP76" s="40"/>
      <c r="MOQ76" s="40"/>
      <c r="MOR76" s="40"/>
      <c r="MOS76" s="40"/>
      <c r="MOT76" s="41"/>
      <c r="MOU76" s="38"/>
      <c r="MOV76" s="39"/>
      <c r="MOW76" s="40"/>
      <c r="MOX76" s="40"/>
      <c r="MOY76" s="40"/>
      <c r="MOZ76" s="40"/>
      <c r="MPA76" s="40"/>
      <c r="MPB76" s="40"/>
      <c r="MPC76" s="41"/>
      <c r="MPD76" s="38"/>
      <c r="MPE76" s="39"/>
      <c r="MPF76" s="40"/>
      <c r="MPG76" s="40"/>
      <c r="MPH76" s="40"/>
      <c r="MPI76" s="40"/>
      <c r="MPJ76" s="40"/>
      <c r="MPK76" s="40"/>
      <c r="MPL76" s="41"/>
      <c r="MPM76" s="38"/>
      <c r="MPN76" s="39"/>
      <c r="MPO76" s="40"/>
      <c r="MPP76" s="40"/>
      <c r="MPQ76" s="40"/>
      <c r="MPR76" s="40"/>
      <c r="MPS76" s="40"/>
      <c r="MPT76" s="40"/>
      <c r="MPU76" s="41"/>
      <c r="MPV76" s="38"/>
      <c r="MPW76" s="39"/>
      <c r="MPX76" s="40"/>
      <c r="MPY76" s="40"/>
      <c r="MPZ76" s="40"/>
      <c r="MQA76" s="40"/>
      <c r="MQB76" s="40"/>
      <c r="MQC76" s="40"/>
      <c r="MQD76" s="41"/>
      <c r="MQE76" s="38"/>
      <c r="MQF76" s="39"/>
      <c r="MQG76" s="40"/>
      <c r="MQH76" s="40"/>
      <c r="MQI76" s="40"/>
      <c r="MQJ76" s="40"/>
      <c r="MQK76" s="40"/>
      <c r="MQL76" s="40"/>
      <c r="MQM76" s="41"/>
      <c r="MQN76" s="38"/>
      <c r="MQO76" s="39"/>
      <c r="MQP76" s="40"/>
      <c r="MQQ76" s="40"/>
      <c r="MQR76" s="40"/>
      <c r="MQS76" s="40"/>
      <c r="MQT76" s="40"/>
      <c r="MQU76" s="40"/>
      <c r="MQV76" s="41"/>
      <c r="MQW76" s="38"/>
      <c r="MQX76" s="39"/>
      <c r="MQY76" s="40"/>
      <c r="MQZ76" s="40"/>
      <c r="MRA76" s="40"/>
      <c r="MRB76" s="40"/>
      <c r="MRC76" s="40"/>
      <c r="MRD76" s="40"/>
      <c r="MRE76" s="41"/>
      <c r="MRF76" s="38"/>
      <c r="MRG76" s="39"/>
      <c r="MRH76" s="40"/>
      <c r="MRI76" s="40"/>
      <c r="MRJ76" s="40"/>
      <c r="MRK76" s="40"/>
      <c r="MRL76" s="40"/>
      <c r="MRM76" s="40"/>
      <c r="MRN76" s="41"/>
      <c r="MRO76" s="38"/>
      <c r="MRP76" s="39"/>
      <c r="MRQ76" s="40"/>
      <c r="MRR76" s="40"/>
      <c r="MRS76" s="40"/>
      <c r="MRT76" s="40"/>
      <c r="MRU76" s="40"/>
      <c r="MRV76" s="40"/>
      <c r="MRW76" s="41"/>
      <c r="MRX76" s="38"/>
      <c r="MRY76" s="39"/>
      <c r="MRZ76" s="40"/>
      <c r="MSA76" s="40"/>
      <c r="MSB76" s="40"/>
      <c r="MSC76" s="40"/>
      <c r="MSD76" s="40"/>
      <c r="MSE76" s="40"/>
      <c r="MSF76" s="41"/>
      <c r="MSG76" s="38"/>
      <c r="MSH76" s="39"/>
      <c r="MSI76" s="40"/>
      <c r="MSJ76" s="40"/>
      <c r="MSK76" s="40"/>
      <c r="MSL76" s="40"/>
      <c r="MSM76" s="40"/>
      <c r="MSN76" s="40"/>
      <c r="MSO76" s="41"/>
      <c r="MSP76" s="38"/>
      <c r="MSQ76" s="39"/>
      <c r="MSR76" s="40"/>
      <c r="MSS76" s="40"/>
      <c r="MST76" s="40"/>
      <c r="MSU76" s="40"/>
      <c r="MSV76" s="40"/>
      <c r="MSW76" s="40"/>
      <c r="MSX76" s="41"/>
      <c r="MSY76" s="38"/>
      <c r="MSZ76" s="39"/>
      <c r="MTA76" s="40"/>
      <c r="MTB76" s="40"/>
      <c r="MTC76" s="40"/>
      <c r="MTD76" s="40"/>
      <c r="MTE76" s="40"/>
      <c r="MTF76" s="40"/>
      <c r="MTG76" s="41"/>
      <c r="MTH76" s="38"/>
      <c r="MTI76" s="39"/>
      <c r="MTJ76" s="40"/>
      <c r="MTK76" s="40"/>
      <c r="MTL76" s="40"/>
      <c r="MTM76" s="40"/>
      <c r="MTN76" s="40"/>
      <c r="MTO76" s="40"/>
      <c r="MTP76" s="41"/>
      <c r="MTQ76" s="38"/>
      <c r="MTR76" s="39"/>
      <c r="MTS76" s="40"/>
      <c r="MTT76" s="40"/>
      <c r="MTU76" s="40"/>
      <c r="MTV76" s="40"/>
      <c r="MTW76" s="40"/>
      <c r="MTX76" s="40"/>
      <c r="MTY76" s="41"/>
      <c r="MTZ76" s="38"/>
      <c r="MUA76" s="39"/>
      <c r="MUB76" s="40"/>
      <c r="MUC76" s="40"/>
      <c r="MUD76" s="40"/>
      <c r="MUE76" s="40"/>
      <c r="MUF76" s="40"/>
      <c r="MUG76" s="40"/>
      <c r="MUH76" s="41"/>
      <c r="MUI76" s="38"/>
      <c r="MUJ76" s="39"/>
      <c r="MUK76" s="40"/>
      <c r="MUL76" s="40"/>
      <c r="MUM76" s="40"/>
      <c r="MUN76" s="40"/>
      <c r="MUO76" s="40"/>
      <c r="MUP76" s="40"/>
      <c r="MUQ76" s="41"/>
      <c r="MUR76" s="38"/>
      <c r="MUS76" s="39"/>
      <c r="MUT76" s="40"/>
      <c r="MUU76" s="40"/>
      <c r="MUV76" s="40"/>
      <c r="MUW76" s="40"/>
      <c r="MUX76" s="40"/>
      <c r="MUY76" s="40"/>
      <c r="MUZ76" s="41"/>
      <c r="MVA76" s="38"/>
      <c r="MVB76" s="39"/>
      <c r="MVC76" s="40"/>
      <c r="MVD76" s="40"/>
      <c r="MVE76" s="40"/>
      <c r="MVF76" s="40"/>
      <c r="MVG76" s="40"/>
      <c r="MVH76" s="40"/>
      <c r="MVI76" s="41"/>
      <c r="MVJ76" s="38"/>
      <c r="MVK76" s="39"/>
      <c r="MVL76" s="40"/>
      <c r="MVM76" s="40"/>
      <c r="MVN76" s="40"/>
      <c r="MVO76" s="40"/>
      <c r="MVP76" s="40"/>
      <c r="MVQ76" s="40"/>
      <c r="MVR76" s="41"/>
      <c r="MVS76" s="38"/>
      <c r="MVT76" s="39"/>
      <c r="MVU76" s="40"/>
      <c r="MVV76" s="40"/>
      <c r="MVW76" s="40"/>
      <c r="MVX76" s="40"/>
      <c r="MVY76" s="40"/>
      <c r="MVZ76" s="40"/>
      <c r="MWA76" s="41"/>
      <c r="MWB76" s="38"/>
      <c r="MWC76" s="39"/>
      <c r="MWD76" s="40"/>
      <c r="MWE76" s="40"/>
      <c r="MWF76" s="40"/>
      <c r="MWG76" s="40"/>
      <c r="MWH76" s="40"/>
      <c r="MWI76" s="40"/>
      <c r="MWJ76" s="41"/>
      <c r="MWK76" s="38"/>
      <c r="MWL76" s="39"/>
      <c r="MWM76" s="40"/>
      <c r="MWN76" s="40"/>
      <c r="MWO76" s="40"/>
      <c r="MWP76" s="40"/>
      <c r="MWQ76" s="40"/>
      <c r="MWR76" s="40"/>
      <c r="MWS76" s="41"/>
      <c r="MWT76" s="38"/>
      <c r="MWU76" s="39"/>
      <c r="MWV76" s="40"/>
      <c r="MWW76" s="40"/>
      <c r="MWX76" s="40"/>
      <c r="MWY76" s="40"/>
      <c r="MWZ76" s="40"/>
      <c r="MXA76" s="40"/>
      <c r="MXB76" s="41"/>
      <c r="MXC76" s="38"/>
      <c r="MXD76" s="39"/>
      <c r="MXE76" s="40"/>
      <c r="MXF76" s="40"/>
      <c r="MXG76" s="40"/>
      <c r="MXH76" s="40"/>
      <c r="MXI76" s="40"/>
      <c r="MXJ76" s="40"/>
      <c r="MXK76" s="41"/>
      <c r="MXL76" s="38"/>
      <c r="MXM76" s="39"/>
      <c r="MXN76" s="40"/>
      <c r="MXO76" s="40"/>
      <c r="MXP76" s="40"/>
      <c r="MXQ76" s="40"/>
      <c r="MXR76" s="40"/>
      <c r="MXS76" s="40"/>
      <c r="MXT76" s="41"/>
      <c r="MXU76" s="38"/>
      <c r="MXV76" s="39"/>
      <c r="MXW76" s="40"/>
      <c r="MXX76" s="40"/>
      <c r="MXY76" s="40"/>
      <c r="MXZ76" s="40"/>
      <c r="MYA76" s="40"/>
      <c r="MYB76" s="40"/>
      <c r="MYC76" s="41"/>
      <c r="MYD76" s="38"/>
      <c r="MYE76" s="39"/>
      <c r="MYF76" s="40"/>
      <c r="MYG76" s="40"/>
      <c r="MYH76" s="40"/>
      <c r="MYI76" s="40"/>
      <c r="MYJ76" s="40"/>
      <c r="MYK76" s="40"/>
      <c r="MYL76" s="41"/>
      <c r="MYM76" s="38"/>
      <c r="MYN76" s="39"/>
      <c r="MYO76" s="40"/>
      <c r="MYP76" s="40"/>
      <c r="MYQ76" s="40"/>
      <c r="MYR76" s="40"/>
      <c r="MYS76" s="40"/>
      <c r="MYT76" s="40"/>
      <c r="MYU76" s="41"/>
      <c r="MYV76" s="38"/>
      <c r="MYW76" s="39"/>
      <c r="MYX76" s="40"/>
      <c r="MYY76" s="40"/>
      <c r="MYZ76" s="40"/>
      <c r="MZA76" s="40"/>
      <c r="MZB76" s="40"/>
      <c r="MZC76" s="40"/>
      <c r="MZD76" s="41"/>
      <c r="MZE76" s="38"/>
      <c r="MZF76" s="39"/>
      <c r="MZG76" s="40"/>
      <c r="MZH76" s="40"/>
      <c r="MZI76" s="40"/>
      <c r="MZJ76" s="40"/>
      <c r="MZK76" s="40"/>
      <c r="MZL76" s="40"/>
      <c r="MZM76" s="41"/>
      <c r="MZN76" s="38"/>
      <c r="MZO76" s="39"/>
      <c r="MZP76" s="40"/>
      <c r="MZQ76" s="40"/>
      <c r="MZR76" s="40"/>
      <c r="MZS76" s="40"/>
      <c r="MZT76" s="40"/>
      <c r="MZU76" s="40"/>
      <c r="MZV76" s="41"/>
      <c r="MZW76" s="38"/>
      <c r="MZX76" s="39"/>
      <c r="MZY76" s="40"/>
      <c r="MZZ76" s="40"/>
      <c r="NAA76" s="40"/>
      <c r="NAB76" s="40"/>
      <c r="NAC76" s="40"/>
      <c r="NAD76" s="40"/>
      <c r="NAE76" s="41"/>
      <c r="NAF76" s="38"/>
      <c r="NAG76" s="39"/>
      <c r="NAH76" s="40"/>
      <c r="NAI76" s="40"/>
      <c r="NAJ76" s="40"/>
      <c r="NAK76" s="40"/>
      <c r="NAL76" s="40"/>
      <c r="NAM76" s="40"/>
      <c r="NAN76" s="41"/>
      <c r="NAO76" s="38"/>
      <c r="NAP76" s="39"/>
      <c r="NAQ76" s="40"/>
      <c r="NAR76" s="40"/>
      <c r="NAS76" s="40"/>
      <c r="NAT76" s="40"/>
      <c r="NAU76" s="40"/>
      <c r="NAV76" s="40"/>
      <c r="NAW76" s="41"/>
      <c r="NAX76" s="38"/>
      <c r="NAY76" s="39"/>
      <c r="NAZ76" s="40"/>
      <c r="NBA76" s="40"/>
      <c r="NBB76" s="40"/>
      <c r="NBC76" s="40"/>
      <c r="NBD76" s="40"/>
      <c r="NBE76" s="40"/>
      <c r="NBF76" s="41"/>
      <c r="NBG76" s="38"/>
      <c r="NBH76" s="39"/>
      <c r="NBI76" s="40"/>
      <c r="NBJ76" s="40"/>
      <c r="NBK76" s="40"/>
      <c r="NBL76" s="40"/>
      <c r="NBM76" s="40"/>
      <c r="NBN76" s="40"/>
      <c r="NBO76" s="41"/>
      <c r="NBP76" s="38"/>
      <c r="NBQ76" s="39"/>
      <c r="NBR76" s="40"/>
      <c r="NBS76" s="40"/>
      <c r="NBT76" s="40"/>
      <c r="NBU76" s="40"/>
      <c r="NBV76" s="40"/>
      <c r="NBW76" s="40"/>
      <c r="NBX76" s="41"/>
      <c r="NBY76" s="38"/>
      <c r="NBZ76" s="39"/>
      <c r="NCA76" s="40"/>
      <c r="NCB76" s="40"/>
      <c r="NCC76" s="40"/>
      <c r="NCD76" s="40"/>
      <c r="NCE76" s="40"/>
      <c r="NCF76" s="40"/>
      <c r="NCG76" s="41"/>
      <c r="NCH76" s="38"/>
      <c r="NCI76" s="39"/>
      <c r="NCJ76" s="40"/>
      <c r="NCK76" s="40"/>
      <c r="NCL76" s="40"/>
      <c r="NCM76" s="40"/>
      <c r="NCN76" s="40"/>
      <c r="NCO76" s="40"/>
      <c r="NCP76" s="41"/>
      <c r="NCQ76" s="38"/>
      <c r="NCR76" s="39"/>
      <c r="NCS76" s="40"/>
      <c r="NCT76" s="40"/>
      <c r="NCU76" s="40"/>
      <c r="NCV76" s="40"/>
      <c r="NCW76" s="40"/>
      <c r="NCX76" s="40"/>
      <c r="NCY76" s="41"/>
      <c r="NCZ76" s="38"/>
      <c r="NDA76" s="39"/>
      <c r="NDB76" s="40"/>
      <c r="NDC76" s="40"/>
      <c r="NDD76" s="40"/>
      <c r="NDE76" s="40"/>
      <c r="NDF76" s="40"/>
      <c r="NDG76" s="40"/>
      <c r="NDH76" s="41"/>
      <c r="NDI76" s="38"/>
      <c r="NDJ76" s="39"/>
      <c r="NDK76" s="40"/>
      <c r="NDL76" s="40"/>
      <c r="NDM76" s="40"/>
      <c r="NDN76" s="40"/>
      <c r="NDO76" s="40"/>
      <c r="NDP76" s="40"/>
      <c r="NDQ76" s="41"/>
      <c r="NDR76" s="38"/>
      <c r="NDS76" s="39"/>
      <c r="NDT76" s="40"/>
      <c r="NDU76" s="40"/>
      <c r="NDV76" s="40"/>
      <c r="NDW76" s="40"/>
      <c r="NDX76" s="40"/>
      <c r="NDY76" s="40"/>
      <c r="NDZ76" s="41"/>
      <c r="NEA76" s="38"/>
      <c r="NEB76" s="39"/>
      <c r="NEC76" s="40"/>
      <c r="NED76" s="40"/>
      <c r="NEE76" s="40"/>
      <c r="NEF76" s="40"/>
      <c r="NEG76" s="40"/>
      <c r="NEH76" s="40"/>
      <c r="NEI76" s="41"/>
      <c r="NEJ76" s="38"/>
      <c r="NEK76" s="39"/>
      <c r="NEL76" s="40"/>
      <c r="NEM76" s="40"/>
      <c r="NEN76" s="40"/>
      <c r="NEO76" s="40"/>
      <c r="NEP76" s="40"/>
      <c r="NEQ76" s="40"/>
      <c r="NER76" s="41"/>
      <c r="NES76" s="38"/>
      <c r="NET76" s="39"/>
      <c r="NEU76" s="40"/>
      <c r="NEV76" s="40"/>
      <c r="NEW76" s="40"/>
      <c r="NEX76" s="40"/>
      <c r="NEY76" s="40"/>
      <c r="NEZ76" s="40"/>
      <c r="NFA76" s="41"/>
      <c r="NFB76" s="38"/>
      <c r="NFC76" s="39"/>
      <c r="NFD76" s="40"/>
      <c r="NFE76" s="40"/>
      <c r="NFF76" s="40"/>
      <c r="NFG76" s="40"/>
      <c r="NFH76" s="40"/>
      <c r="NFI76" s="40"/>
      <c r="NFJ76" s="41"/>
      <c r="NFK76" s="38"/>
      <c r="NFL76" s="39"/>
      <c r="NFM76" s="40"/>
      <c r="NFN76" s="40"/>
      <c r="NFO76" s="40"/>
      <c r="NFP76" s="40"/>
      <c r="NFQ76" s="40"/>
      <c r="NFR76" s="40"/>
      <c r="NFS76" s="41"/>
      <c r="NFT76" s="38"/>
      <c r="NFU76" s="39"/>
      <c r="NFV76" s="40"/>
      <c r="NFW76" s="40"/>
      <c r="NFX76" s="40"/>
      <c r="NFY76" s="40"/>
      <c r="NFZ76" s="40"/>
      <c r="NGA76" s="40"/>
      <c r="NGB76" s="41"/>
      <c r="NGC76" s="38"/>
      <c r="NGD76" s="39"/>
      <c r="NGE76" s="40"/>
      <c r="NGF76" s="40"/>
      <c r="NGG76" s="40"/>
      <c r="NGH76" s="40"/>
      <c r="NGI76" s="40"/>
      <c r="NGJ76" s="40"/>
      <c r="NGK76" s="41"/>
      <c r="NGL76" s="38"/>
      <c r="NGM76" s="39"/>
      <c r="NGN76" s="40"/>
      <c r="NGO76" s="40"/>
      <c r="NGP76" s="40"/>
      <c r="NGQ76" s="40"/>
      <c r="NGR76" s="40"/>
      <c r="NGS76" s="40"/>
      <c r="NGT76" s="41"/>
      <c r="NGU76" s="38"/>
      <c r="NGV76" s="39"/>
      <c r="NGW76" s="40"/>
      <c r="NGX76" s="40"/>
      <c r="NGY76" s="40"/>
      <c r="NGZ76" s="40"/>
      <c r="NHA76" s="40"/>
      <c r="NHB76" s="40"/>
      <c r="NHC76" s="41"/>
      <c r="NHD76" s="38"/>
      <c r="NHE76" s="39"/>
      <c r="NHF76" s="40"/>
      <c r="NHG76" s="40"/>
      <c r="NHH76" s="40"/>
      <c r="NHI76" s="40"/>
      <c r="NHJ76" s="40"/>
      <c r="NHK76" s="40"/>
      <c r="NHL76" s="41"/>
      <c r="NHM76" s="38"/>
      <c r="NHN76" s="39"/>
      <c r="NHO76" s="40"/>
      <c r="NHP76" s="40"/>
      <c r="NHQ76" s="40"/>
      <c r="NHR76" s="40"/>
      <c r="NHS76" s="40"/>
      <c r="NHT76" s="40"/>
      <c r="NHU76" s="41"/>
      <c r="NHV76" s="38"/>
      <c r="NHW76" s="39"/>
      <c r="NHX76" s="40"/>
      <c r="NHY76" s="40"/>
      <c r="NHZ76" s="40"/>
      <c r="NIA76" s="40"/>
      <c r="NIB76" s="40"/>
      <c r="NIC76" s="40"/>
      <c r="NID76" s="41"/>
      <c r="NIE76" s="38"/>
      <c r="NIF76" s="39"/>
      <c r="NIG76" s="40"/>
      <c r="NIH76" s="40"/>
      <c r="NII76" s="40"/>
      <c r="NIJ76" s="40"/>
      <c r="NIK76" s="40"/>
      <c r="NIL76" s="40"/>
      <c r="NIM76" s="41"/>
      <c r="NIN76" s="38"/>
      <c r="NIO76" s="39"/>
      <c r="NIP76" s="40"/>
      <c r="NIQ76" s="40"/>
      <c r="NIR76" s="40"/>
      <c r="NIS76" s="40"/>
      <c r="NIT76" s="40"/>
      <c r="NIU76" s="40"/>
      <c r="NIV76" s="41"/>
      <c r="NIW76" s="38"/>
      <c r="NIX76" s="39"/>
      <c r="NIY76" s="40"/>
      <c r="NIZ76" s="40"/>
      <c r="NJA76" s="40"/>
      <c r="NJB76" s="40"/>
      <c r="NJC76" s="40"/>
      <c r="NJD76" s="40"/>
      <c r="NJE76" s="41"/>
      <c r="NJF76" s="38"/>
      <c r="NJG76" s="39"/>
      <c r="NJH76" s="40"/>
      <c r="NJI76" s="40"/>
      <c r="NJJ76" s="40"/>
      <c r="NJK76" s="40"/>
      <c r="NJL76" s="40"/>
      <c r="NJM76" s="40"/>
      <c r="NJN76" s="41"/>
      <c r="NJO76" s="38"/>
      <c r="NJP76" s="39"/>
      <c r="NJQ76" s="40"/>
      <c r="NJR76" s="40"/>
      <c r="NJS76" s="40"/>
      <c r="NJT76" s="40"/>
      <c r="NJU76" s="40"/>
      <c r="NJV76" s="40"/>
      <c r="NJW76" s="41"/>
      <c r="NJX76" s="38"/>
      <c r="NJY76" s="39"/>
      <c r="NJZ76" s="40"/>
      <c r="NKA76" s="40"/>
      <c r="NKB76" s="40"/>
      <c r="NKC76" s="40"/>
      <c r="NKD76" s="40"/>
      <c r="NKE76" s="40"/>
      <c r="NKF76" s="41"/>
      <c r="NKG76" s="38"/>
      <c r="NKH76" s="39"/>
      <c r="NKI76" s="40"/>
      <c r="NKJ76" s="40"/>
      <c r="NKK76" s="40"/>
      <c r="NKL76" s="40"/>
      <c r="NKM76" s="40"/>
      <c r="NKN76" s="40"/>
      <c r="NKO76" s="41"/>
      <c r="NKP76" s="38"/>
      <c r="NKQ76" s="39"/>
      <c r="NKR76" s="40"/>
      <c r="NKS76" s="40"/>
      <c r="NKT76" s="40"/>
      <c r="NKU76" s="40"/>
      <c r="NKV76" s="40"/>
      <c r="NKW76" s="40"/>
      <c r="NKX76" s="41"/>
      <c r="NKY76" s="38"/>
      <c r="NKZ76" s="39"/>
      <c r="NLA76" s="40"/>
      <c r="NLB76" s="40"/>
      <c r="NLC76" s="40"/>
      <c r="NLD76" s="40"/>
      <c r="NLE76" s="40"/>
      <c r="NLF76" s="40"/>
      <c r="NLG76" s="41"/>
      <c r="NLH76" s="38"/>
      <c r="NLI76" s="39"/>
      <c r="NLJ76" s="40"/>
      <c r="NLK76" s="40"/>
      <c r="NLL76" s="40"/>
      <c r="NLM76" s="40"/>
      <c r="NLN76" s="40"/>
      <c r="NLO76" s="40"/>
      <c r="NLP76" s="41"/>
      <c r="NLQ76" s="38"/>
      <c r="NLR76" s="39"/>
      <c r="NLS76" s="40"/>
      <c r="NLT76" s="40"/>
      <c r="NLU76" s="40"/>
      <c r="NLV76" s="40"/>
      <c r="NLW76" s="40"/>
      <c r="NLX76" s="40"/>
      <c r="NLY76" s="41"/>
      <c r="NLZ76" s="38"/>
      <c r="NMA76" s="39"/>
      <c r="NMB76" s="40"/>
      <c r="NMC76" s="40"/>
      <c r="NMD76" s="40"/>
      <c r="NME76" s="40"/>
      <c r="NMF76" s="40"/>
      <c r="NMG76" s="40"/>
      <c r="NMH76" s="41"/>
      <c r="NMI76" s="38"/>
      <c r="NMJ76" s="39"/>
      <c r="NMK76" s="40"/>
      <c r="NML76" s="40"/>
      <c r="NMM76" s="40"/>
      <c r="NMN76" s="40"/>
      <c r="NMO76" s="40"/>
      <c r="NMP76" s="40"/>
      <c r="NMQ76" s="41"/>
      <c r="NMR76" s="38"/>
      <c r="NMS76" s="39"/>
      <c r="NMT76" s="40"/>
      <c r="NMU76" s="40"/>
      <c r="NMV76" s="40"/>
      <c r="NMW76" s="40"/>
      <c r="NMX76" s="40"/>
      <c r="NMY76" s="40"/>
      <c r="NMZ76" s="41"/>
      <c r="NNA76" s="38"/>
      <c r="NNB76" s="39"/>
      <c r="NNC76" s="40"/>
      <c r="NND76" s="40"/>
      <c r="NNE76" s="40"/>
      <c r="NNF76" s="40"/>
      <c r="NNG76" s="40"/>
      <c r="NNH76" s="40"/>
      <c r="NNI76" s="41"/>
      <c r="NNJ76" s="38"/>
      <c r="NNK76" s="39"/>
      <c r="NNL76" s="40"/>
      <c r="NNM76" s="40"/>
      <c r="NNN76" s="40"/>
      <c r="NNO76" s="40"/>
      <c r="NNP76" s="40"/>
      <c r="NNQ76" s="40"/>
      <c r="NNR76" s="41"/>
      <c r="NNS76" s="38"/>
      <c r="NNT76" s="39"/>
      <c r="NNU76" s="40"/>
      <c r="NNV76" s="40"/>
      <c r="NNW76" s="40"/>
      <c r="NNX76" s="40"/>
      <c r="NNY76" s="40"/>
      <c r="NNZ76" s="40"/>
      <c r="NOA76" s="41"/>
      <c r="NOB76" s="38"/>
      <c r="NOC76" s="39"/>
      <c r="NOD76" s="40"/>
      <c r="NOE76" s="40"/>
      <c r="NOF76" s="40"/>
      <c r="NOG76" s="40"/>
      <c r="NOH76" s="40"/>
      <c r="NOI76" s="40"/>
      <c r="NOJ76" s="41"/>
      <c r="NOK76" s="38"/>
      <c r="NOL76" s="39"/>
      <c r="NOM76" s="40"/>
      <c r="NON76" s="40"/>
      <c r="NOO76" s="40"/>
      <c r="NOP76" s="40"/>
      <c r="NOQ76" s="40"/>
      <c r="NOR76" s="40"/>
      <c r="NOS76" s="41"/>
      <c r="NOT76" s="38"/>
      <c r="NOU76" s="39"/>
      <c r="NOV76" s="40"/>
      <c r="NOW76" s="40"/>
      <c r="NOX76" s="40"/>
      <c r="NOY76" s="40"/>
      <c r="NOZ76" s="40"/>
      <c r="NPA76" s="40"/>
      <c r="NPB76" s="41"/>
      <c r="NPC76" s="38"/>
      <c r="NPD76" s="39"/>
      <c r="NPE76" s="40"/>
      <c r="NPF76" s="40"/>
      <c r="NPG76" s="40"/>
      <c r="NPH76" s="40"/>
      <c r="NPI76" s="40"/>
      <c r="NPJ76" s="40"/>
      <c r="NPK76" s="41"/>
      <c r="NPL76" s="38"/>
      <c r="NPM76" s="39"/>
      <c r="NPN76" s="40"/>
      <c r="NPO76" s="40"/>
      <c r="NPP76" s="40"/>
      <c r="NPQ76" s="40"/>
      <c r="NPR76" s="40"/>
      <c r="NPS76" s="40"/>
      <c r="NPT76" s="41"/>
      <c r="NPU76" s="38"/>
      <c r="NPV76" s="39"/>
      <c r="NPW76" s="40"/>
      <c r="NPX76" s="40"/>
      <c r="NPY76" s="40"/>
      <c r="NPZ76" s="40"/>
      <c r="NQA76" s="40"/>
      <c r="NQB76" s="40"/>
      <c r="NQC76" s="41"/>
      <c r="NQD76" s="38"/>
      <c r="NQE76" s="39"/>
      <c r="NQF76" s="40"/>
      <c r="NQG76" s="40"/>
      <c r="NQH76" s="40"/>
      <c r="NQI76" s="40"/>
      <c r="NQJ76" s="40"/>
      <c r="NQK76" s="40"/>
      <c r="NQL76" s="41"/>
      <c r="NQM76" s="38"/>
      <c r="NQN76" s="39"/>
      <c r="NQO76" s="40"/>
      <c r="NQP76" s="40"/>
      <c r="NQQ76" s="40"/>
      <c r="NQR76" s="40"/>
      <c r="NQS76" s="40"/>
      <c r="NQT76" s="40"/>
      <c r="NQU76" s="41"/>
      <c r="NQV76" s="38"/>
      <c r="NQW76" s="39"/>
      <c r="NQX76" s="40"/>
      <c r="NQY76" s="40"/>
      <c r="NQZ76" s="40"/>
      <c r="NRA76" s="40"/>
      <c r="NRB76" s="40"/>
      <c r="NRC76" s="40"/>
      <c r="NRD76" s="41"/>
      <c r="NRE76" s="38"/>
      <c r="NRF76" s="39"/>
      <c r="NRG76" s="40"/>
      <c r="NRH76" s="40"/>
      <c r="NRI76" s="40"/>
      <c r="NRJ76" s="40"/>
      <c r="NRK76" s="40"/>
      <c r="NRL76" s="40"/>
      <c r="NRM76" s="41"/>
      <c r="NRN76" s="38"/>
      <c r="NRO76" s="39"/>
      <c r="NRP76" s="40"/>
      <c r="NRQ76" s="40"/>
      <c r="NRR76" s="40"/>
      <c r="NRS76" s="40"/>
      <c r="NRT76" s="40"/>
      <c r="NRU76" s="40"/>
      <c r="NRV76" s="41"/>
      <c r="NRW76" s="38"/>
      <c r="NRX76" s="39"/>
      <c r="NRY76" s="40"/>
      <c r="NRZ76" s="40"/>
      <c r="NSA76" s="40"/>
      <c r="NSB76" s="40"/>
      <c r="NSC76" s="40"/>
      <c r="NSD76" s="40"/>
      <c r="NSE76" s="41"/>
      <c r="NSF76" s="38"/>
      <c r="NSG76" s="39"/>
      <c r="NSH76" s="40"/>
      <c r="NSI76" s="40"/>
      <c r="NSJ76" s="40"/>
      <c r="NSK76" s="40"/>
      <c r="NSL76" s="40"/>
      <c r="NSM76" s="40"/>
      <c r="NSN76" s="41"/>
      <c r="NSO76" s="38"/>
      <c r="NSP76" s="39"/>
      <c r="NSQ76" s="40"/>
      <c r="NSR76" s="40"/>
      <c r="NSS76" s="40"/>
      <c r="NST76" s="40"/>
      <c r="NSU76" s="40"/>
      <c r="NSV76" s="40"/>
      <c r="NSW76" s="41"/>
      <c r="NSX76" s="38"/>
      <c r="NSY76" s="39"/>
      <c r="NSZ76" s="40"/>
      <c r="NTA76" s="40"/>
      <c r="NTB76" s="40"/>
      <c r="NTC76" s="40"/>
      <c r="NTD76" s="40"/>
      <c r="NTE76" s="40"/>
      <c r="NTF76" s="41"/>
      <c r="NTG76" s="38"/>
      <c r="NTH76" s="39"/>
      <c r="NTI76" s="40"/>
      <c r="NTJ76" s="40"/>
      <c r="NTK76" s="40"/>
      <c r="NTL76" s="40"/>
      <c r="NTM76" s="40"/>
      <c r="NTN76" s="40"/>
      <c r="NTO76" s="41"/>
      <c r="NTP76" s="38"/>
      <c r="NTQ76" s="39"/>
      <c r="NTR76" s="40"/>
      <c r="NTS76" s="40"/>
      <c r="NTT76" s="40"/>
      <c r="NTU76" s="40"/>
      <c r="NTV76" s="40"/>
      <c r="NTW76" s="40"/>
      <c r="NTX76" s="41"/>
      <c r="NTY76" s="38"/>
      <c r="NTZ76" s="39"/>
      <c r="NUA76" s="40"/>
      <c r="NUB76" s="40"/>
      <c r="NUC76" s="40"/>
      <c r="NUD76" s="40"/>
      <c r="NUE76" s="40"/>
      <c r="NUF76" s="40"/>
      <c r="NUG76" s="41"/>
      <c r="NUH76" s="38"/>
      <c r="NUI76" s="39"/>
      <c r="NUJ76" s="40"/>
      <c r="NUK76" s="40"/>
      <c r="NUL76" s="40"/>
      <c r="NUM76" s="40"/>
      <c r="NUN76" s="40"/>
      <c r="NUO76" s="40"/>
      <c r="NUP76" s="41"/>
      <c r="NUQ76" s="38"/>
      <c r="NUR76" s="39"/>
      <c r="NUS76" s="40"/>
      <c r="NUT76" s="40"/>
      <c r="NUU76" s="40"/>
      <c r="NUV76" s="40"/>
      <c r="NUW76" s="40"/>
      <c r="NUX76" s="40"/>
      <c r="NUY76" s="41"/>
      <c r="NUZ76" s="38"/>
      <c r="NVA76" s="39"/>
      <c r="NVB76" s="40"/>
      <c r="NVC76" s="40"/>
      <c r="NVD76" s="40"/>
      <c r="NVE76" s="40"/>
      <c r="NVF76" s="40"/>
      <c r="NVG76" s="40"/>
      <c r="NVH76" s="41"/>
      <c r="NVI76" s="38"/>
      <c r="NVJ76" s="39"/>
      <c r="NVK76" s="40"/>
      <c r="NVL76" s="40"/>
      <c r="NVM76" s="40"/>
      <c r="NVN76" s="40"/>
      <c r="NVO76" s="40"/>
      <c r="NVP76" s="40"/>
      <c r="NVQ76" s="41"/>
      <c r="NVR76" s="38"/>
      <c r="NVS76" s="39"/>
      <c r="NVT76" s="40"/>
      <c r="NVU76" s="40"/>
      <c r="NVV76" s="40"/>
      <c r="NVW76" s="40"/>
      <c r="NVX76" s="40"/>
      <c r="NVY76" s="40"/>
      <c r="NVZ76" s="41"/>
      <c r="NWA76" s="38"/>
      <c r="NWB76" s="39"/>
      <c r="NWC76" s="40"/>
      <c r="NWD76" s="40"/>
      <c r="NWE76" s="40"/>
      <c r="NWF76" s="40"/>
      <c r="NWG76" s="40"/>
      <c r="NWH76" s="40"/>
      <c r="NWI76" s="41"/>
      <c r="NWJ76" s="38"/>
      <c r="NWK76" s="39"/>
      <c r="NWL76" s="40"/>
      <c r="NWM76" s="40"/>
      <c r="NWN76" s="40"/>
      <c r="NWO76" s="40"/>
      <c r="NWP76" s="40"/>
      <c r="NWQ76" s="40"/>
      <c r="NWR76" s="41"/>
      <c r="NWS76" s="38"/>
      <c r="NWT76" s="39"/>
      <c r="NWU76" s="40"/>
      <c r="NWV76" s="40"/>
      <c r="NWW76" s="40"/>
      <c r="NWX76" s="40"/>
      <c r="NWY76" s="40"/>
      <c r="NWZ76" s="40"/>
      <c r="NXA76" s="41"/>
      <c r="NXB76" s="38"/>
      <c r="NXC76" s="39"/>
      <c r="NXD76" s="40"/>
      <c r="NXE76" s="40"/>
      <c r="NXF76" s="40"/>
      <c r="NXG76" s="40"/>
      <c r="NXH76" s="40"/>
      <c r="NXI76" s="40"/>
      <c r="NXJ76" s="41"/>
      <c r="NXK76" s="38"/>
      <c r="NXL76" s="39"/>
      <c r="NXM76" s="40"/>
      <c r="NXN76" s="40"/>
      <c r="NXO76" s="40"/>
      <c r="NXP76" s="40"/>
      <c r="NXQ76" s="40"/>
      <c r="NXR76" s="40"/>
      <c r="NXS76" s="41"/>
      <c r="NXT76" s="38"/>
      <c r="NXU76" s="39"/>
      <c r="NXV76" s="40"/>
      <c r="NXW76" s="40"/>
      <c r="NXX76" s="40"/>
      <c r="NXY76" s="40"/>
      <c r="NXZ76" s="40"/>
      <c r="NYA76" s="40"/>
      <c r="NYB76" s="41"/>
      <c r="NYC76" s="38"/>
      <c r="NYD76" s="39"/>
      <c r="NYE76" s="40"/>
      <c r="NYF76" s="40"/>
      <c r="NYG76" s="40"/>
      <c r="NYH76" s="40"/>
      <c r="NYI76" s="40"/>
      <c r="NYJ76" s="40"/>
      <c r="NYK76" s="41"/>
      <c r="NYL76" s="38"/>
      <c r="NYM76" s="39"/>
      <c r="NYN76" s="40"/>
      <c r="NYO76" s="40"/>
      <c r="NYP76" s="40"/>
      <c r="NYQ76" s="40"/>
      <c r="NYR76" s="40"/>
      <c r="NYS76" s="40"/>
      <c r="NYT76" s="41"/>
      <c r="NYU76" s="38"/>
      <c r="NYV76" s="39"/>
      <c r="NYW76" s="40"/>
      <c r="NYX76" s="40"/>
      <c r="NYY76" s="40"/>
      <c r="NYZ76" s="40"/>
      <c r="NZA76" s="40"/>
      <c r="NZB76" s="40"/>
      <c r="NZC76" s="41"/>
      <c r="NZD76" s="38"/>
      <c r="NZE76" s="39"/>
      <c r="NZF76" s="40"/>
      <c r="NZG76" s="40"/>
      <c r="NZH76" s="40"/>
      <c r="NZI76" s="40"/>
      <c r="NZJ76" s="40"/>
      <c r="NZK76" s="40"/>
      <c r="NZL76" s="41"/>
      <c r="NZM76" s="38"/>
      <c r="NZN76" s="39"/>
      <c r="NZO76" s="40"/>
      <c r="NZP76" s="40"/>
      <c r="NZQ76" s="40"/>
      <c r="NZR76" s="40"/>
      <c r="NZS76" s="40"/>
      <c r="NZT76" s="40"/>
      <c r="NZU76" s="41"/>
      <c r="NZV76" s="38"/>
      <c r="NZW76" s="39"/>
      <c r="NZX76" s="40"/>
      <c r="NZY76" s="40"/>
      <c r="NZZ76" s="40"/>
      <c r="OAA76" s="40"/>
      <c r="OAB76" s="40"/>
      <c r="OAC76" s="40"/>
      <c r="OAD76" s="41"/>
      <c r="OAE76" s="38"/>
      <c r="OAF76" s="39"/>
      <c r="OAG76" s="40"/>
      <c r="OAH76" s="40"/>
      <c r="OAI76" s="40"/>
      <c r="OAJ76" s="40"/>
      <c r="OAK76" s="40"/>
      <c r="OAL76" s="40"/>
      <c r="OAM76" s="41"/>
      <c r="OAN76" s="38"/>
      <c r="OAO76" s="39"/>
      <c r="OAP76" s="40"/>
      <c r="OAQ76" s="40"/>
      <c r="OAR76" s="40"/>
      <c r="OAS76" s="40"/>
      <c r="OAT76" s="40"/>
      <c r="OAU76" s="40"/>
      <c r="OAV76" s="41"/>
      <c r="OAW76" s="38"/>
      <c r="OAX76" s="39"/>
      <c r="OAY76" s="40"/>
      <c r="OAZ76" s="40"/>
      <c r="OBA76" s="40"/>
      <c r="OBB76" s="40"/>
      <c r="OBC76" s="40"/>
      <c r="OBD76" s="40"/>
      <c r="OBE76" s="41"/>
      <c r="OBF76" s="38"/>
      <c r="OBG76" s="39"/>
      <c r="OBH76" s="40"/>
      <c r="OBI76" s="40"/>
      <c r="OBJ76" s="40"/>
      <c r="OBK76" s="40"/>
      <c r="OBL76" s="40"/>
      <c r="OBM76" s="40"/>
      <c r="OBN76" s="41"/>
      <c r="OBO76" s="38"/>
      <c r="OBP76" s="39"/>
      <c r="OBQ76" s="40"/>
      <c r="OBR76" s="40"/>
      <c r="OBS76" s="40"/>
      <c r="OBT76" s="40"/>
      <c r="OBU76" s="40"/>
      <c r="OBV76" s="40"/>
      <c r="OBW76" s="41"/>
      <c r="OBX76" s="38"/>
      <c r="OBY76" s="39"/>
      <c r="OBZ76" s="40"/>
      <c r="OCA76" s="40"/>
      <c r="OCB76" s="40"/>
      <c r="OCC76" s="40"/>
      <c r="OCD76" s="40"/>
      <c r="OCE76" s="40"/>
      <c r="OCF76" s="41"/>
      <c r="OCG76" s="38"/>
      <c r="OCH76" s="39"/>
      <c r="OCI76" s="40"/>
      <c r="OCJ76" s="40"/>
      <c r="OCK76" s="40"/>
      <c r="OCL76" s="40"/>
      <c r="OCM76" s="40"/>
      <c r="OCN76" s="40"/>
      <c r="OCO76" s="41"/>
      <c r="OCP76" s="38"/>
      <c r="OCQ76" s="39"/>
      <c r="OCR76" s="40"/>
      <c r="OCS76" s="40"/>
      <c r="OCT76" s="40"/>
      <c r="OCU76" s="40"/>
      <c r="OCV76" s="40"/>
      <c r="OCW76" s="40"/>
      <c r="OCX76" s="41"/>
      <c r="OCY76" s="38"/>
      <c r="OCZ76" s="39"/>
      <c r="ODA76" s="40"/>
      <c r="ODB76" s="40"/>
      <c r="ODC76" s="40"/>
      <c r="ODD76" s="40"/>
      <c r="ODE76" s="40"/>
      <c r="ODF76" s="40"/>
      <c r="ODG76" s="41"/>
      <c r="ODH76" s="38"/>
      <c r="ODI76" s="39"/>
      <c r="ODJ76" s="40"/>
      <c r="ODK76" s="40"/>
      <c r="ODL76" s="40"/>
      <c r="ODM76" s="40"/>
      <c r="ODN76" s="40"/>
      <c r="ODO76" s="40"/>
      <c r="ODP76" s="41"/>
      <c r="ODQ76" s="38"/>
      <c r="ODR76" s="39"/>
      <c r="ODS76" s="40"/>
      <c r="ODT76" s="40"/>
      <c r="ODU76" s="40"/>
      <c r="ODV76" s="40"/>
      <c r="ODW76" s="40"/>
      <c r="ODX76" s="40"/>
      <c r="ODY76" s="41"/>
      <c r="ODZ76" s="38"/>
      <c r="OEA76" s="39"/>
      <c r="OEB76" s="40"/>
      <c r="OEC76" s="40"/>
      <c r="OED76" s="40"/>
      <c r="OEE76" s="40"/>
      <c r="OEF76" s="40"/>
      <c r="OEG76" s="40"/>
      <c r="OEH76" s="41"/>
      <c r="OEI76" s="38"/>
      <c r="OEJ76" s="39"/>
      <c r="OEK76" s="40"/>
      <c r="OEL76" s="40"/>
      <c r="OEM76" s="40"/>
      <c r="OEN76" s="40"/>
      <c r="OEO76" s="40"/>
      <c r="OEP76" s="40"/>
      <c r="OEQ76" s="41"/>
      <c r="OER76" s="38"/>
      <c r="OES76" s="39"/>
      <c r="OET76" s="40"/>
      <c r="OEU76" s="40"/>
      <c r="OEV76" s="40"/>
      <c r="OEW76" s="40"/>
      <c r="OEX76" s="40"/>
      <c r="OEY76" s="40"/>
      <c r="OEZ76" s="41"/>
      <c r="OFA76" s="38"/>
      <c r="OFB76" s="39"/>
      <c r="OFC76" s="40"/>
      <c r="OFD76" s="40"/>
      <c r="OFE76" s="40"/>
      <c r="OFF76" s="40"/>
      <c r="OFG76" s="40"/>
      <c r="OFH76" s="40"/>
      <c r="OFI76" s="41"/>
      <c r="OFJ76" s="38"/>
      <c r="OFK76" s="39"/>
      <c r="OFL76" s="40"/>
      <c r="OFM76" s="40"/>
      <c r="OFN76" s="40"/>
      <c r="OFO76" s="40"/>
      <c r="OFP76" s="40"/>
      <c r="OFQ76" s="40"/>
      <c r="OFR76" s="41"/>
      <c r="OFS76" s="38"/>
      <c r="OFT76" s="39"/>
      <c r="OFU76" s="40"/>
      <c r="OFV76" s="40"/>
      <c r="OFW76" s="40"/>
      <c r="OFX76" s="40"/>
      <c r="OFY76" s="40"/>
      <c r="OFZ76" s="40"/>
      <c r="OGA76" s="41"/>
      <c r="OGB76" s="38"/>
      <c r="OGC76" s="39"/>
      <c r="OGD76" s="40"/>
      <c r="OGE76" s="40"/>
      <c r="OGF76" s="40"/>
      <c r="OGG76" s="40"/>
      <c r="OGH76" s="40"/>
      <c r="OGI76" s="40"/>
      <c r="OGJ76" s="41"/>
      <c r="OGK76" s="38"/>
      <c r="OGL76" s="39"/>
      <c r="OGM76" s="40"/>
      <c r="OGN76" s="40"/>
      <c r="OGO76" s="40"/>
      <c r="OGP76" s="40"/>
      <c r="OGQ76" s="40"/>
      <c r="OGR76" s="40"/>
      <c r="OGS76" s="41"/>
      <c r="OGT76" s="38"/>
      <c r="OGU76" s="39"/>
      <c r="OGV76" s="40"/>
      <c r="OGW76" s="40"/>
      <c r="OGX76" s="40"/>
      <c r="OGY76" s="40"/>
      <c r="OGZ76" s="40"/>
      <c r="OHA76" s="40"/>
      <c r="OHB76" s="41"/>
      <c r="OHC76" s="38"/>
      <c r="OHD76" s="39"/>
      <c r="OHE76" s="40"/>
      <c r="OHF76" s="40"/>
      <c r="OHG76" s="40"/>
      <c r="OHH76" s="40"/>
      <c r="OHI76" s="40"/>
      <c r="OHJ76" s="40"/>
      <c r="OHK76" s="41"/>
      <c r="OHL76" s="38"/>
      <c r="OHM76" s="39"/>
      <c r="OHN76" s="40"/>
      <c r="OHO76" s="40"/>
      <c r="OHP76" s="40"/>
      <c r="OHQ76" s="40"/>
      <c r="OHR76" s="40"/>
      <c r="OHS76" s="40"/>
      <c r="OHT76" s="41"/>
      <c r="OHU76" s="38"/>
      <c r="OHV76" s="39"/>
      <c r="OHW76" s="40"/>
      <c r="OHX76" s="40"/>
      <c r="OHY76" s="40"/>
      <c r="OHZ76" s="40"/>
      <c r="OIA76" s="40"/>
      <c r="OIB76" s="40"/>
      <c r="OIC76" s="41"/>
      <c r="OID76" s="38"/>
      <c r="OIE76" s="39"/>
      <c r="OIF76" s="40"/>
      <c r="OIG76" s="40"/>
      <c r="OIH76" s="40"/>
      <c r="OII76" s="40"/>
      <c r="OIJ76" s="40"/>
      <c r="OIK76" s="40"/>
      <c r="OIL76" s="41"/>
      <c r="OIM76" s="38"/>
      <c r="OIN76" s="39"/>
      <c r="OIO76" s="40"/>
      <c r="OIP76" s="40"/>
      <c r="OIQ76" s="40"/>
      <c r="OIR76" s="40"/>
      <c r="OIS76" s="40"/>
      <c r="OIT76" s="40"/>
      <c r="OIU76" s="41"/>
      <c r="OIV76" s="38"/>
      <c r="OIW76" s="39"/>
      <c r="OIX76" s="40"/>
      <c r="OIY76" s="40"/>
      <c r="OIZ76" s="40"/>
      <c r="OJA76" s="40"/>
      <c r="OJB76" s="40"/>
      <c r="OJC76" s="40"/>
      <c r="OJD76" s="41"/>
      <c r="OJE76" s="38"/>
      <c r="OJF76" s="39"/>
      <c r="OJG76" s="40"/>
      <c r="OJH76" s="40"/>
      <c r="OJI76" s="40"/>
      <c r="OJJ76" s="40"/>
      <c r="OJK76" s="40"/>
      <c r="OJL76" s="40"/>
      <c r="OJM76" s="41"/>
      <c r="OJN76" s="38"/>
      <c r="OJO76" s="39"/>
      <c r="OJP76" s="40"/>
      <c r="OJQ76" s="40"/>
      <c r="OJR76" s="40"/>
      <c r="OJS76" s="40"/>
      <c r="OJT76" s="40"/>
      <c r="OJU76" s="40"/>
      <c r="OJV76" s="41"/>
      <c r="OJW76" s="38"/>
      <c r="OJX76" s="39"/>
      <c r="OJY76" s="40"/>
      <c r="OJZ76" s="40"/>
      <c r="OKA76" s="40"/>
      <c r="OKB76" s="40"/>
      <c r="OKC76" s="40"/>
      <c r="OKD76" s="40"/>
      <c r="OKE76" s="41"/>
      <c r="OKF76" s="38"/>
      <c r="OKG76" s="39"/>
      <c r="OKH76" s="40"/>
      <c r="OKI76" s="40"/>
      <c r="OKJ76" s="40"/>
      <c r="OKK76" s="40"/>
      <c r="OKL76" s="40"/>
      <c r="OKM76" s="40"/>
      <c r="OKN76" s="41"/>
      <c r="OKO76" s="38"/>
      <c r="OKP76" s="39"/>
      <c r="OKQ76" s="40"/>
      <c r="OKR76" s="40"/>
      <c r="OKS76" s="40"/>
      <c r="OKT76" s="40"/>
      <c r="OKU76" s="40"/>
      <c r="OKV76" s="40"/>
      <c r="OKW76" s="41"/>
      <c r="OKX76" s="38"/>
      <c r="OKY76" s="39"/>
      <c r="OKZ76" s="40"/>
      <c r="OLA76" s="40"/>
      <c r="OLB76" s="40"/>
      <c r="OLC76" s="40"/>
      <c r="OLD76" s="40"/>
      <c r="OLE76" s="40"/>
      <c r="OLF76" s="41"/>
      <c r="OLG76" s="38"/>
      <c r="OLH76" s="39"/>
      <c r="OLI76" s="40"/>
      <c r="OLJ76" s="40"/>
      <c r="OLK76" s="40"/>
      <c r="OLL76" s="40"/>
      <c r="OLM76" s="40"/>
      <c r="OLN76" s="40"/>
      <c r="OLO76" s="41"/>
      <c r="OLP76" s="38"/>
      <c r="OLQ76" s="39"/>
      <c r="OLR76" s="40"/>
      <c r="OLS76" s="40"/>
      <c r="OLT76" s="40"/>
      <c r="OLU76" s="40"/>
      <c r="OLV76" s="40"/>
      <c r="OLW76" s="40"/>
      <c r="OLX76" s="41"/>
      <c r="OLY76" s="38"/>
      <c r="OLZ76" s="39"/>
      <c r="OMA76" s="40"/>
      <c r="OMB76" s="40"/>
      <c r="OMC76" s="40"/>
      <c r="OMD76" s="40"/>
      <c r="OME76" s="40"/>
      <c r="OMF76" s="40"/>
      <c r="OMG76" s="41"/>
      <c r="OMH76" s="38"/>
      <c r="OMI76" s="39"/>
      <c r="OMJ76" s="40"/>
      <c r="OMK76" s="40"/>
      <c r="OML76" s="40"/>
      <c r="OMM76" s="40"/>
      <c r="OMN76" s="40"/>
      <c r="OMO76" s="40"/>
      <c r="OMP76" s="41"/>
      <c r="OMQ76" s="38"/>
      <c r="OMR76" s="39"/>
      <c r="OMS76" s="40"/>
      <c r="OMT76" s="40"/>
      <c r="OMU76" s="40"/>
      <c r="OMV76" s="40"/>
      <c r="OMW76" s="40"/>
      <c r="OMX76" s="40"/>
      <c r="OMY76" s="41"/>
      <c r="OMZ76" s="38"/>
      <c r="ONA76" s="39"/>
      <c r="ONB76" s="40"/>
      <c r="ONC76" s="40"/>
      <c r="OND76" s="40"/>
      <c r="ONE76" s="40"/>
      <c r="ONF76" s="40"/>
      <c r="ONG76" s="40"/>
      <c r="ONH76" s="41"/>
      <c r="ONI76" s="38"/>
      <c r="ONJ76" s="39"/>
      <c r="ONK76" s="40"/>
      <c r="ONL76" s="40"/>
      <c r="ONM76" s="40"/>
      <c r="ONN76" s="40"/>
      <c r="ONO76" s="40"/>
      <c r="ONP76" s="40"/>
      <c r="ONQ76" s="41"/>
      <c r="ONR76" s="38"/>
      <c r="ONS76" s="39"/>
      <c r="ONT76" s="40"/>
      <c r="ONU76" s="40"/>
      <c r="ONV76" s="40"/>
      <c r="ONW76" s="40"/>
      <c r="ONX76" s="40"/>
      <c r="ONY76" s="40"/>
      <c r="ONZ76" s="41"/>
      <c r="OOA76" s="38"/>
      <c r="OOB76" s="39"/>
      <c r="OOC76" s="40"/>
      <c r="OOD76" s="40"/>
      <c r="OOE76" s="40"/>
      <c r="OOF76" s="40"/>
      <c r="OOG76" s="40"/>
      <c r="OOH76" s="40"/>
      <c r="OOI76" s="41"/>
      <c r="OOJ76" s="38"/>
      <c r="OOK76" s="39"/>
      <c r="OOL76" s="40"/>
      <c r="OOM76" s="40"/>
      <c r="OON76" s="40"/>
      <c r="OOO76" s="40"/>
      <c r="OOP76" s="40"/>
      <c r="OOQ76" s="40"/>
      <c r="OOR76" s="41"/>
      <c r="OOS76" s="38"/>
      <c r="OOT76" s="39"/>
      <c r="OOU76" s="40"/>
      <c r="OOV76" s="40"/>
      <c r="OOW76" s="40"/>
      <c r="OOX76" s="40"/>
      <c r="OOY76" s="40"/>
      <c r="OOZ76" s="40"/>
      <c r="OPA76" s="41"/>
      <c r="OPB76" s="38"/>
      <c r="OPC76" s="39"/>
      <c r="OPD76" s="40"/>
      <c r="OPE76" s="40"/>
      <c r="OPF76" s="40"/>
      <c r="OPG76" s="40"/>
      <c r="OPH76" s="40"/>
      <c r="OPI76" s="40"/>
      <c r="OPJ76" s="41"/>
      <c r="OPK76" s="38"/>
      <c r="OPL76" s="39"/>
      <c r="OPM76" s="40"/>
      <c r="OPN76" s="40"/>
      <c r="OPO76" s="40"/>
      <c r="OPP76" s="40"/>
      <c r="OPQ76" s="40"/>
      <c r="OPR76" s="40"/>
      <c r="OPS76" s="41"/>
      <c r="OPT76" s="38"/>
      <c r="OPU76" s="39"/>
      <c r="OPV76" s="40"/>
      <c r="OPW76" s="40"/>
      <c r="OPX76" s="40"/>
      <c r="OPY76" s="40"/>
      <c r="OPZ76" s="40"/>
      <c r="OQA76" s="40"/>
      <c r="OQB76" s="41"/>
      <c r="OQC76" s="38"/>
      <c r="OQD76" s="39"/>
      <c r="OQE76" s="40"/>
      <c r="OQF76" s="40"/>
      <c r="OQG76" s="40"/>
      <c r="OQH76" s="40"/>
      <c r="OQI76" s="40"/>
      <c r="OQJ76" s="40"/>
      <c r="OQK76" s="41"/>
      <c r="OQL76" s="38"/>
      <c r="OQM76" s="39"/>
      <c r="OQN76" s="40"/>
      <c r="OQO76" s="40"/>
      <c r="OQP76" s="40"/>
      <c r="OQQ76" s="40"/>
      <c r="OQR76" s="40"/>
      <c r="OQS76" s="40"/>
      <c r="OQT76" s="41"/>
      <c r="OQU76" s="38"/>
      <c r="OQV76" s="39"/>
      <c r="OQW76" s="40"/>
      <c r="OQX76" s="40"/>
      <c r="OQY76" s="40"/>
      <c r="OQZ76" s="40"/>
      <c r="ORA76" s="40"/>
      <c r="ORB76" s="40"/>
      <c r="ORC76" s="41"/>
      <c r="ORD76" s="38"/>
      <c r="ORE76" s="39"/>
      <c r="ORF76" s="40"/>
      <c r="ORG76" s="40"/>
      <c r="ORH76" s="40"/>
      <c r="ORI76" s="40"/>
      <c r="ORJ76" s="40"/>
      <c r="ORK76" s="40"/>
      <c r="ORL76" s="41"/>
      <c r="ORM76" s="38"/>
      <c r="ORN76" s="39"/>
      <c r="ORO76" s="40"/>
      <c r="ORP76" s="40"/>
      <c r="ORQ76" s="40"/>
      <c r="ORR76" s="40"/>
      <c r="ORS76" s="40"/>
      <c r="ORT76" s="40"/>
      <c r="ORU76" s="41"/>
      <c r="ORV76" s="38"/>
      <c r="ORW76" s="39"/>
      <c r="ORX76" s="40"/>
      <c r="ORY76" s="40"/>
      <c r="ORZ76" s="40"/>
      <c r="OSA76" s="40"/>
      <c r="OSB76" s="40"/>
      <c r="OSC76" s="40"/>
      <c r="OSD76" s="41"/>
      <c r="OSE76" s="38"/>
      <c r="OSF76" s="39"/>
      <c r="OSG76" s="40"/>
      <c r="OSH76" s="40"/>
      <c r="OSI76" s="40"/>
      <c r="OSJ76" s="40"/>
      <c r="OSK76" s="40"/>
      <c r="OSL76" s="40"/>
      <c r="OSM76" s="41"/>
      <c r="OSN76" s="38"/>
      <c r="OSO76" s="39"/>
      <c r="OSP76" s="40"/>
      <c r="OSQ76" s="40"/>
      <c r="OSR76" s="40"/>
      <c r="OSS76" s="40"/>
      <c r="OST76" s="40"/>
      <c r="OSU76" s="40"/>
      <c r="OSV76" s="41"/>
      <c r="OSW76" s="38"/>
      <c r="OSX76" s="39"/>
      <c r="OSY76" s="40"/>
      <c r="OSZ76" s="40"/>
      <c r="OTA76" s="40"/>
      <c r="OTB76" s="40"/>
      <c r="OTC76" s="40"/>
      <c r="OTD76" s="40"/>
      <c r="OTE76" s="41"/>
      <c r="OTF76" s="38"/>
      <c r="OTG76" s="39"/>
      <c r="OTH76" s="40"/>
      <c r="OTI76" s="40"/>
      <c r="OTJ76" s="40"/>
      <c r="OTK76" s="40"/>
      <c r="OTL76" s="40"/>
      <c r="OTM76" s="40"/>
      <c r="OTN76" s="41"/>
      <c r="OTO76" s="38"/>
      <c r="OTP76" s="39"/>
      <c r="OTQ76" s="40"/>
      <c r="OTR76" s="40"/>
      <c r="OTS76" s="40"/>
      <c r="OTT76" s="40"/>
      <c r="OTU76" s="40"/>
      <c r="OTV76" s="40"/>
      <c r="OTW76" s="41"/>
      <c r="OTX76" s="38"/>
      <c r="OTY76" s="39"/>
      <c r="OTZ76" s="40"/>
      <c r="OUA76" s="40"/>
      <c r="OUB76" s="40"/>
      <c r="OUC76" s="40"/>
      <c r="OUD76" s="40"/>
      <c r="OUE76" s="40"/>
      <c r="OUF76" s="41"/>
      <c r="OUG76" s="38"/>
      <c r="OUH76" s="39"/>
      <c r="OUI76" s="40"/>
      <c r="OUJ76" s="40"/>
      <c r="OUK76" s="40"/>
      <c r="OUL76" s="40"/>
      <c r="OUM76" s="40"/>
      <c r="OUN76" s="40"/>
      <c r="OUO76" s="41"/>
      <c r="OUP76" s="38"/>
      <c r="OUQ76" s="39"/>
      <c r="OUR76" s="40"/>
      <c r="OUS76" s="40"/>
      <c r="OUT76" s="40"/>
      <c r="OUU76" s="40"/>
      <c r="OUV76" s="40"/>
      <c r="OUW76" s="40"/>
      <c r="OUX76" s="41"/>
      <c r="OUY76" s="38"/>
      <c r="OUZ76" s="39"/>
      <c r="OVA76" s="40"/>
      <c r="OVB76" s="40"/>
      <c r="OVC76" s="40"/>
      <c r="OVD76" s="40"/>
      <c r="OVE76" s="40"/>
      <c r="OVF76" s="40"/>
      <c r="OVG76" s="41"/>
      <c r="OVH76" s="38"/>
      <c r="OVI76" s="39"/>
      <c r="OVJ76" s="40"/>
      <c r="OVK76" s="40"/>
      <c r="OVL76" s="40"/>
      <c r="OVM76" s="40"/>
      <c r="OVN76" s="40"/>
      <c r="OVO76" s="40"/>
      <c r="OVP76" s="41"/>
      <c r="OVQ76" s="38"/>
      <c r="OVR76" s="39"/>
      <c r="OVS76" s="40"/>
      <c r="OVT76" s="40"/>
      <c r="OVU76" s="40"/>
      <c r="OVV76" s="40"/>
      <c r="OVW76" s="40"/>
      <c r="OVX76" s="40"/>
      <c r="OVY76" s="41"/>
      <c r="OVZ76" s="38"/>
      <c r="OWA76" s="39"/>
      <c r="OWB76" s="40"/>
      <c r="OWC76" s="40"/>
      <c r="OWD76" s="40"/>
      <c r="OWE76" s="40"/>
      <c r="OWF76" s="40"/>
      <c r="OWG76" s="40"/>
      <c r="OWH76" s="41"/>
      <c r="OWI76" s="38"/>
      <c r="OWJ76" s="39"/>
      <c r="OWK76" s="40"/>
      <c r="OWL76" s="40"/>
      <c r="OWM76" s="40"/>
      <c r="OWN76" s="40"/>
      <c r="OWO76" s="40"/>
      <c r="OWP76" s="40"/>
      <c r="OWQ76" s="41"/>
      <c r="OWR76" s="38"/>
      <c r="OWS76" s="39"/>
      <c r="OWT76" s="40"/>
      <c r="OWU76" s="40"/>
      <c r="OWV76" s="40"/>
      <c r="OWW76" s="40"/>
      <c r="OWX76" s="40"/>
      <c r="OWY76" s="40"/>
      <c r="OWZ76" s="41"/>
      <c r="OXA76" s="38"/>
      <c r="OXB76" s="39"/>
      <c r="OXC76" s="40"/>
      <c r="OXD76" s="40"/>
      <c r="OXE76" s="40"/>
      <c r="OXF76" s="40"/>
      <c r="OXG76" s="40"/>
      <c r="OXH76" s="40"/>
      <c r="OXI76" s="41"/>
      <c r="OXJ76" s="38"/>
      <c r="OXK76" s="39"/>
      <c r="OXL76" s="40"/>
      <c r="OXM76" s="40"/>
      <c r="OXN76" s="40"/>
      <c r="OXO76" s="40"/>
      <c r="OXP76" s="40"/>
      <c r="OXQ76" s="40"/>
      <c r="OXR76" s="41"/>
      <c r="OXS76" s="38"/>
      <c r="OXT76" s="39"/>
      <c r="OXU76" s="40"/>
      <c r="OXV76" s="40"/>
      <c r="OXW76" s="40"/>
      <c r="OXX76" s="40"/>
      <c r="OXY76" s="40"/>
      <c r="OXZ76" s="40"/>
      <c r="OYA76" s="41"/>
      <c r="OYB76" s="38"/>
      <c r="OYC76" s="39"/>
      <c r="OYD76" s="40"/>
      <c r="OYE76" s="40"/>
      <c r="OYF76" s="40"/>
      <c r="OYG76" s="40"/>
      <c r="OYH76" s="40"/>
      <c r="OYI76" s="40"/>
      <c r="OYJ76" s="41"/>
      <c r="OYK76" s="38"/>
      <c r="OYL76" s="39"/>
      <c r="OYM76" s="40"/>
      <c r="OYN76" s="40"/>
      <c r="OYO76" s="40"/>
      <c r="OYP76" s="40"/>
      <c r="OYQ76" s="40"/>
      <c r="OYR76" s="40"/>
      <c r="OYS76" s="41"/>
      <c r="OYT76" s="38"/>
      <c r="OYU76" s="39"/>
      <c r="OYV76" s="40"/>
      <c r="OYW76" s="40"/>
      <c r="OYX76" s="40"/>
      <c r="OYY76" s="40"/>
      <c r="OYZ76" s="40"/>
      <c r="OZA76" s="40"/>
      <c r="OZB76" s="41"/>
      <c r="OZC76" s="38"/>
      <c r="OZD76" s="39"/>
      <c r="OZE76" s="40"/>
      <c r="OZF76" s="40"/>
      <c r="OZG76" s="40"/>
      <c r="OZH76" s="40"/>
      <c r="OZI76" s="40"/>
      <c r="OZJ76" s="40"/>
      <c r="OZK76" s="41"/>
      <c r="OZL76" s="38"/>
      <c r="OZM76" s="39"/>
      <c r="OZN76" s="40"/>
      <c r="OZO76" s="40"/>
      <c r="OZP76" s="40"/>
      <c r="OZQ76" s="40"/>
      <c r="OZR76" s="40"/>
      <c r="OZS76" s="40"/>
      <c r="OZT76" s="41"/>
      <c r="OZU76" s="38"/>
      <c r="OZV76" s="39"/>
      <c r="OZW76" s="40"/>
      <c r="OZX76" s="40"/>
      <c r="OZY76" s="40"/>
      <c r="OZZ76" s="40"/>
      <c r="PAA76" s="40"/>
      <c r="PAB76" s="40"/>
      <c r="PAC76" s="41"/>
      <c r="PAD76" s="38"/>
      <c r="PAE76" s="39"/>
      <c r="PAF76" s="40"/>
      <c r="PAG76" s="40"/>
      <c r="PAH76" s="40"/>
      <c r="PAI76" s="40"/>
      <c r="PAJ76" s="40"/>
      <c r="PAK76" s="40"/>
      <c r="PAL76" s="41"/>
      <c r="PAM76" s="38"/>
      <c r="PAN76" s="39"/>
      <c r="PAO76" s="40"/>
      <c r="PAP76" s="40"/>
      <c r="PAQ76" s="40"/>
      <c r="PAR76" s="40"/>
      <c r="PAS76" s="40"/>
      <c r="PAT76" s="40"/>
      <c r="PAU76" s="41"/>
      <c r="PAV76" s="38"/>
      <c r="PAW76" s="39"/>
      <c r="PAX76" s="40"/>
      <c r="PAY76" s="40"/>
      <c r="PAZ76" s="40"/>
      <c r="PBA76" s="40"/>
      <c r="PBB76" s="40"/>
      <c r="PBC76" s="40"/>
      <c r="PBD76" s="41"/>
      <c r="PBE76" s="38"/>
      <c r="PBF76" s="39"/>
      <c r="PBG76" s="40"/>
      <c r="PBH76" s="40"/>
      <c r="PBI76" s="40"/>
      <c r="PBJ76" s="40"/>
      <c r="PBK76" s="40"/>
      <c r="PBL76" s="40"/>
      <c r="PBM76" s="41"/>
      <c r="PBN76" s="38"/>
      <c r="PBO76" s="39"/>
      <c r="PBP76" s="40"/>
      <c r="PBQ76" s="40"/>
      <c r="PBR76" s="40"/>
      <c r="PBS76" s="40"/>
      <c r="PBT76" s="40"/>
      <c r="PBU76" s="40"/>
      <c r="PBV76" s="41"/>
      <c r="PBW76" s="38"/>
      <c r="PBX76" s="39"/>
      <c r="PBY76" s="40"/>
      <c r="PBZ76" s="40"/>
      <c r="PCA76" s="40"/>
      <c r="PCB76" s="40"/>
      <c r="PCC76" s="40"/>
      <c r="PCD76" s="40"/>
      <c r="PCE76" s="41"/>
      <c r="PCF76" s="38"/>
      <c r="PCG76" s="39"/>
      <c r="PCH76" s="40"/>
      <c r="PCI76" s="40"/>
      <c r="PCJ76" s="40"/>
      <c r="PCK76" s="40"/>
      <c r="PCL76" s="40"/>
      <c r="PCM76" s="40"/>
      <c r="PCN76" s="41"/>
      <c r="PCO76" s="38"/>
      <c r="PCP76" s="39"/>
      <c r="PCQ76" s="40"/>
      <c r="PCR76" s="40"/>
      <c r="PCS76" s="40"/>
      <c r="PCT76" s="40"/>
      <c r="PCU76" s="40"/>
      <c r="PCV76" s="40"/>
      <c r="PCW76" s="41"/>
      <c r="PCX76" s="38"/>
      <c r="PCY76" s="39"/>
      <c r="PCZ76" s="40"/>
      <c r="PDA76" s="40"/>
      <c r="PDB76" s="40"/>
      <c r="PDC76" s="40"/>
      <c r="PDD76" s="40"/>
      <c r="PDE76" s="40"/>
      <c r="PDF76" s="41"/>
      <c r="PDG76" s="38"/>
      <c r="PDH76" s="39"/>
      <c r="PDI76" s="40"/>
      <c r="PDJ76" s="40"/>
      <c r="PDK76" s="40"/>
      <c r="PDL76" s="40"/>
      <c r="PDM76" s="40"/>
      <c r="PDN76" s="40"/>
      <c r="PDO76" s="41"/>
      <c r="PDP76" s="38"/>
      <c r="PDQ76" s="39"/>
      <c r="PDR76" s="40"/>
      <c r="PDS76" s="40"/>
      <c r="PDT76" s="40"/>
      <c r="PDU76" s="40"/>
      <c r="PDV76" s="40"/>
      <c r="PDW76" s="40"/>
      <c r="PDX76" s="41"/>
      <c r="PDY76" s="38"/>
      <c r="PDZ76" s="39"/>
      <c r="PEA76" s="40"/>
      <c r="PEB76" s="40"/>
      <c r="PEC76" s="40"/>
      <c r="PED76" s="40"/>
      <c r="PEE76" s="40"/>
      <c r="PEF76" s="40"/>
      <c r="PEG76" s="41"/>
      <c r="PEH76" s="38"/>
      <c r="PEI76" s="39"/>
      <c r="PEJ76" s="40"/>
      <c r="PEK76" s="40"/>
      <c r="PEL76" s="40"/>
      <c r="PEM76" s="40"/>
      <c r="PEN76" s="40"/>
      <c r="PEO76" s="40"/>
      <c r="PEP76" s="41"/>
      <c r="PEQ76" s="38"/>
      <c r="PER76" s="39"/>
      <c r="PES76" s="40"/>
      <c r="PET76" s="40"/>
      <c r="PEU76" s="40"/>
      <c r="PEV76" s="40"/>
      <c r="PEW76" s="40"/>
      <c r="PEX76" s="40"/>
      <c r="PEY76" s="41"/>
      <c r="PEZ76" s="38"/>
      <c r="PFA76" s="39"/>
      <c r="PFB76" s="40"/>
      <c r="PFC76" s="40"/>
      <c r="PFD76" s="40"/>
      <c r="PFE76" s="40"/>
      <c r="PFF76" s="40"/>
      <c r="PFG76" s="40"/>
      <c r="PFH76" s="41"/>
      <c r="PFI76" s="38"/>
      <c r="PFJ76" s="39"/>
      <c r="PFK76" s="40"/>
      <c r="PFL76" s="40"/>
      <c r="PFM76" s="40"/>
      <c r="PFN76" s="40"/>
      <c r="PFO76" s="40"/>
      <c r="PFP76" s="40"/>
      <c r="PFQ76" s="41"/>
      <c r="PFR76" s="38"/>
      <c r="PFS76" s="39"/>
      <c r="PFT76" s="40"/>
      <c r="PFU76" s="40"/>
      <c r="PFV76" s="40"/>
      <c r="PFW76" s="40"/>
      <c r="PFX76" s="40"/>
      <c r="PFY76" s="40"/>
      <c r="PFZ76" s="41"/>
      <c r="PGA76" s="38"/>
      <c r="PGB76" s="39"/>
      <c r="PGC76" s="40"/>
      <c r="PGD76" s="40"/>
      <c r="PGE76" s="40"/>
      <c r="PGF76" s="40"/>
      <c r="PGG76" s="40"/>
      <c r="PGH76" s="40"/>
      <c r="PGI76" s="41"/>
      <c r="PGJ76" s="38"/>
      <c r="PGK76" s="39"/>
      <c r="PGL76" s="40"/>
      <c r="PGM76" s="40"/>
      <c r="PGN76" s="40"/>
      <c r="PGO76" s="40"/>
      <c r="PGP76" s="40"/>
      <c r="PGQ76" s="40"/>
      <c r="PGR76" s="41"/>
      <c r="PGS76" s="38"/>
      <c r="PGT76" s="39"/>
      <c r="PGU76" s="40"/>
      <c r="PGV76" s="40"/>
      <c r="PGW76" s="40"/>
      <c r="PGX76" s="40"/>
      <c r="PGY76" s="40"/>
      <c r="PGZ76" s="40"/>
      <c r="PHA76" s="41"/>
      <c r="PHB76" s="38"/>
      <c r="PHC76" s="39"/>
      <c r="PHD76" s="40"/>
      <c r="PHE76" s="40"/>
      <c r="PHF76" s="40"/>
      <c r="PHG76" s="40"/>
      <c r="PHH76" s="40"/>
      <c r="PHI76" s="40"/>
      <c r="PHJ76" s="41"/>
      <c r="PHK76" s="38"/>
      <c r="PHL76" s="39"/>
      <c r="PHM76" s="40"/>
      <c r="PHN76" s="40"/>
      <c r="PHO76" s="40"/>
      <c r="PHP76" s="40"/>
      <c r="PHQ76" s="40"/>
      <c r="PHR76" s="40"/>
      <c r="PHS76" s="41"/>
      <c r="PHT76" s="38"/>
      <c r="PHU76" s="39"/>
      <c r="PHV76" s="40"/>
      <c r="PHW76" s="40"/>
      <c r="PHX76" s="40"/>
      <c r="PHY76" s="40"/>
      <c r="PHZ76" s="40"/>
      <c r="PIA76" s="40"/>
      <c r="PIB76" s="41"/>
      <c r="PIC76" s="38"/>
      <c r="PID76" s="39"/>
      <c r="PIE76" s="40"/>
      <c r="PIF76" s="40"/>
      <c r="PIG76" s="40"/>
      <c r="PIH76" s="40"/>
      <c r="PII76" s="40"/>
      <c r="PIJ76" s="40"/>
      <c r="PIK76" s="41"/>
      <c r="PIL76" s="38"/>
      <c r="PIM76" s="39"/>
      <c r="PIN76" s="40"/>
      <c r="PIO76" s="40"/>
      <c r="PIP76" s="40"/>
      <c r="PIQ76" s="40"/>
      <c r="PIR76" s="40"/>
      <c r="PIS76" s="40"/>
      <c r="PIT76" s="41"/>
      <c r="PIU76" s="38"/>
      <c r="PIV76" s="39"/>
      <c r="PIW76" s="40"/>
      <c r="PIX76" s="40"/>
      <c r="PIY76" s="40"/>
      <c r="PIZ76" s="40"/>
      <c r="PJA76" s="40"/>
      <c r="PJB76" s="40"/>
      <c r="PJC76" s="41"/>
      <c r="PJD76" s="38"/>
      <c r="PJE76" s="39"/>
      <c r="PJF76" s="40"/>
      <c r="PJG76" s="40"/>
      <c r="PJH76" s="40"/>
      <c r="PJI76" s="40"/>
      <c r="PJJ76" s="40"/>
      <c r="PJK76" s="40"/>
      <c r="PJL76" s="41"/>
      <c r="PJM76" s="38"/>
      <c r="PJN76" s="39"/>
      <c r="PJO76" s="40"/>
      <c r="PJP76" s="40"/>
      <c r="PJQ76" s="40"/>
      <c r="PJR76" s="40"/>
      <c r="PJS76" s="40"/>
      <c r="PJT76" s="40"/>
      <c r="PJU76" s="41"/>
      <c r="PJV76" s="38"/>
      <c r="PJW76" s="39"/>
      <c r="PJX76" s="40"/>
      <c r="PJY76" s="40"/>
      <c r="PJZ76" s="40"/>
      <c r="PKA76" s="40"/>
      <c r="PKB76" s="40"/>
      <c r="PKC76" s="40"/>
      <c r="PKD76" s="41"/>
      <c r="PKE76" s="38"/>
      <c r="PKF76" s="39"/>
      <c r="PKG76" s="40"/>
      <c r="PKH76" s="40"/>
      <c r="PKI76" s="40"/>
      <c r="PKJ76" s="40"/>
      <c r="PKK76" s="40"/>
      <c r="PKL76" s="40"/>
      <c r="PKM76" s="41"/>
      <c r="PKN76" s="38"/>
      <c r="PKO76" s="39"/>
      <c r="PKP76" s="40"/>
      <c r="PKQ76" s="40"/>
      <c r="PKR76" s="40"/>
      <c r="PKS76" s="40"/>
      <c r="PKT76" s="40"/>
      <c r="PKU76" s="40"/>
      <c r="PKV76" s="41"/>
      <c r="PKW76" s="38"/>
      <c r="PKX76" s="39"/>
      <c r="PKY76" s="40"/>
      <c r="PKZ76" s="40"/>
      <c r="PLA76" s="40"/>
      <c r="PLB76" s="40"/>
      <c r="PLC76" s="40"/>
      <c r="PLD76" s="40"/>
      <c r="PLE76" s="41"/>
      <c r="PLF76" s="38"/>
      <c r="PLG76" s="39"/>
      <c r="PLH76" s="40"/>
      <c r="PLI76" s="40"/>
      <c r="PLJ76" s="40"/>
      <c r="PLK76" s="40"/>
      <c r="PLL76" s="40"/>
      <c r="PLM76" s="40"/>
      <c r="PLN76" s="41"/>
      <c r="PLO76" s="38"/>
      <c r="PLP76" s="39"/>
      <c r="PLQ76" s="40"/>
      <c r="PLR76" s="40"/>
      <c r="PLS76" s="40"/>
      <c r="PLT76" s="40"/>
      <c r="PLU76" s="40"/>
      <c r="PLV76" s="40"/>
      <c r="PLW76" s="41"/>
      <c r="PLX76" s="38"/>
      <c r="PLY76" s="39"/>
      <c r="PLZ76" s="40"/>
      <c r="PMA76" s="40"/>
      <c r="PMB76" s="40"/>
      <c r="PMC76" s="40"/>
      <c r="PMD76" s="40"/>
      <c r="PME76" s="40"/>
      <c r="PMF76" s="41"/>
      <c r="PMG76" s="38"/>
      <c r="PMH76" s="39"/>
      <c r="PMI76" s="40"/>
      <c r="PMJ76" s="40"/>
      <c r="PMK76" s="40"/>
      <c r="PML76" s="40"/>
      <c r="PMM76" s="40"/>
      <c r="PMN76" s="40"/>
      <c r="PMO76" s="41"/>
      <c r="PMP76" s="38"/>
      <c r="PMQ76" s="39"/>
      <c r="PMR76" s="40"/>
      <c r="PMS76" s="40"/>
      <c r="PMT76" s="40"/>
      <c r="PMU76" s="40"/>
      <c r="PMV76" s="40"/>
      <c r="PMW76" s="40"/>
      <c r="PMX76" s="41"/>
      <c r="PMY76" s="38"/>
      <c r="PMZ76" s="39"/>
      <c r="PNA76" s="40"/>
      <c r="PNB76" s="40"/>
      <c r="PNC76" s="40"/>
      <c r="PND76" s="40"/>
      <c r="PNE76" s="40"/>
      <c r="PNF76" s="40"/>
      <c r="PNG76" s="41"/>
      <c r="PNH76" s="38"/>
      <c r="PNI76" s="39"/>
      <c r="PNJ76" s="40"/>
      <c r="PNK76" s="40"/>
      <c r="PNL76" s="40"/>
      <c r="PNM76" s="40"/>
      <c r="PNN76" s="40"/>
      <c r="PNO76" s="40"/>
      <c r="PNP76" s="41"/>
      <c r="PNQ76" s="38"/>
      <c r="PNR76" s="39"/>
      <c r="PNS76" s="40"/>
      <c r="PNT76" s="40"/>
      <c r="PNU76" s="40"/>
      <c r="PNV76" s="40"/>
      <c r="PNW76" s="40"/>
      <c r="PNX76" s="40"/>
      <c r="PNY76" s="41"/>
      <c r="PNZ76" s="38"/>
      <c r="POA76" s="39"/>
      <c r="POB76" s="40"/>
      <c r="POC76" s="40"/>
      <c r="POD76" s="40"/>
      <c r="POE76" s="40"/>
      <c r="POF76" s="40"/>
      <c r="POG76" s="40"/>
      <c r="POH76" s="41"/>
      <c r="POI76" s="38"/>
      <c r="POJ76" s="39"/>
      <c r="POK76" s="40"/>
      <c r="POL76" s="40"/>
      <c r="POM76" s="40"/>
      <c r="PON76" s="40"/>
      <c r="POO76" s="40"/>
      <c r="POP76" s="40"/>
      <c r="POQ76" s="41"/>
      <c r="POR76" s="38"/>
      <c r="POS76" s="39"/>
      <c r="POT76" s="40"/>
      <c r="POU76" s="40"/>
      <c r="POV76" s="40"/>
      <c r="POW76" s="40"/>
      <c r="POX76" s="40"/>
      <c r="POY76" s="40"/>
      <c r="POZ76" s="41"/>
      <c r="PPA76" s="38"/>
      <c r="PPB76" s="39"/>
      <c r="PPC76" s="40"/>
      <c r="PPD76" s="40"/>
      <c r="PPE76" s="40"/>
      <c r="PPF76" s="40"/>
      <c r="PPG76" s="40"/>
      <c r="PPH76" s="40"/>
      <c r="PPI76" s="41"/>
      <c r="PPJ76" s="38"/>
      <c r="PPK76" s="39"/>
      <c r="PPL76" s="40"/>
      <c r="PPM76" s="40"/>
      <c r="PPN76" s="40"/>
      <c r="PPO76" s="40"/>
      <c r="PPP76" s="40"/>
      <c r="PPQ76" s="40"/>
      <c r="PPR76" s="41"/>
      <c r="PPS76" s="38"/>
      <c r="PPT76" s="39"/>
      <c r="PPU76" s="40"/>
      <c r="PPV76" s="40"/>
      <c r="PPW76" s="40"/>
      <c r="PPX76" s="40"/>
      <c r="PPY76" s="40"/>
      <c r="PPZ76" s="40"/>
      <c r="PQA76" s="41"/>
      <c r="PQB76" s="38"/>
      <c r="PQC76" s="39"/>
      <c r="PQD76" s="40"/>
      <c r="PQE76" s="40"/>
      <c r="PQF76" s="40"/>
      <c r="PQG76" s="40"/>
      <c r="PQH76" s="40"/>
      <c r="PQI76" s="40"/>
      <c r="PQJ76" s="41"/>
      <c r="PQK76" s="38"/>
      <c r="PQL76" s="39"/>
      <c r="PQM76" s="40"/>
      <c r="PQN76" s="40"/>
      <c r="PQO76" s="40"/>
      <c r="PQP76" s="40"/>
      <c r="PQQ76" s="40"/>
      <c r="PQR76" s="40"/>
      <c r="PQS76" s="41"/>
      <c r="PQT76" s="38"/>
      <c r="PQU76" s="39"/>
      <c r="PQV76" s="40"/>
      <c r="PQW76" s="40"/>
      <c r="PQX76" s="40"/>
      <c r="PQY76" s="40"/>
      <c r="PQZ76" s="40"/>
      <c r="PRA76" s="40"/>
      <c r="PRB76" s="41"/>
      <c r="PRC76" s="38"/>
      <c r="PRD76" s="39"/>
      <c r="PRE76" s="40"/>
      <c r="PRF76" s="40"/>
      <c r="PRG76" s="40"/>
      <c r="PRH76" s="40"/>
      <c r="PRI76" s="40"/>
      <c r="PRJ76" s="40"/>
      <c r="PRK76" s="41"/>
      <c r="PRL76" s="38"/>
      <c r="PRM76" s="39"/>
      <c r="PRN76" s="40"/>
      <c r="PRO76" s="40"/>
      <c r="PRP76" s="40"/>
      <c r="PRQ76" s="40"/>
      <c r="PRR76" s="40"/>
      <c r="PRS76" s="40"/>
      <c r="PRT76" s="41"/>
      <c r="PRU76" s="38"/>
      <c r="PRV76" s="39"/>
      <c r="PRW76" s="40"/>
      <c r="PRX76" s="40"/>
      <c r="PRY76" s="40"/>
      <c r="PRZ76" s="40"/>
      <c r="PSA76" s="40"/>
      <c r="PSB76" s="40"/>
      <c r="PSC76" s="41"/>
      <c r="PSD76" s="38"/>
      <c r="PSE76" s="39"/>
      <c r="PSF76" s="40"/>
      <c r="PSG76" s="40"/>
      <c r="PSH76" s="40"/>
      <c r="PSI76" s="40"/>
      <c r="PSJ76" s="40"/>
      <c r="PSK76" s="40"/>
      <c r="PSL76" s="41"/>
      <c r="PSM76" s="38"/>
      <c r="PSN76" s="39"/>
      <c r="PSO76" s="40"/>
      <c r="PSP76" s="40"/>
      <c r="PSQ76" s="40"/>
      <c r="PSR76" s="40"/>
      <c r="PSS76" s="40"/>
      <c r="PST76" s="40"/>
      <c r="PSU76" s="41"/>
      <c r="PSV76" s="38"/>
      <c r="PSW76" s="39"/>
      <c r="PSX76" s="40"/>
      <c r="PSY76" s="40"/>
      <c r="PSZ76" s="40"/>
      <c r="PTA76" s="40"/>
      <c r="PTB76" s="40"/>
      <c r="PTC76" s="40"/>
      <c r="PTD76" s="41"/>
      <c r="PTE76" s="38"/>
      <c r="PTF76" s="39"/>
      <c r="PTG76" s="40"/>
      <c r="PTH76" s="40"/>
      <c r="PTI76" s="40"/>
      <c r="PTJ76" s="40"/>
      <c r="PTK76" s="40"/>
      <c r="PTL76" s="40"/>
      <c r="PTM76" s="41"/>
      <c r="PTN76" s="38"/>
      <c r="PTO76" s="39"/>
      <c r="PTP76" s="40"/>
      <c r="PTQ76" s="40"/>
      <c r="PTR76" s="40"/>
      <c r="PTS76" s="40"/>
      <c r="PTT76" s="40"/>
      <c r="PTU76" s="40"/>
      <c r="PTV76" s="41"/>
      <c r="PTW76" s="38"/>
      <c r="PTX76" s="39"/>
      <c r="PTY76" s="40"/>
      <c r="PTZ76" s="40"/>
      <c r="PUA76" s="40"/>
      <c r="PUB76" s="40"/>
      <c r="PUC76" s="40"/>
      <c r="PUD76" s="40"/>
      <c r="PUE76" s="41"/>
      <c r="PUF76" s="38"/>
      <c r="PUG76" s="39"/>
      <c r="PUH76" s="40"/>
      <c r="PUI76" s="40"/>
      <c r="PUJ76" s="40"/>
      <c r="PUK76" s="40"/>
      <c r="PUL76" s="40"/>
      <c r="PUM76" s="40"/>
      <c r="PUN76" s="41"/>
      <c r="PUO76" s="38"/>
      <c r="PUP76" s="39"/>
      <c r="PUQ76" s="40"/>
      <c r="PUR76" s="40"/>
      <c r="PUS76" s="40"/>
      <c r="PUT76" s="40"/>
      <c r="PUU76" s="40"/>
      <c r="PUV76" s="40"/>
      <c r="PUW76" s="41"/>
      <c r="PUX76" s="38"/>
      <c r="PUY76" s="39"/>
      <c r="PUZ76" s="40"/>
      <c r="PVA76" s="40"/>
      <c r="PVB76" s="40"/>
      <c r="PVC76" s="40"/>
      <c r="PVD76" s="40"/>
      <c r="PVE76" s="40"/>
      <c r="PVF76" s="41"/>
      <c r="PVG76" s="38"/>
      <c r="PVH76" s="39"/>
      <c r="PVI76" s="40"/>
      <c r="PVJ76" s="40"/>
      <c r="PVK76" s="40"/>
      <c r="PVL76" s="40"/>
      <c r="PVM76" s="40"/>
      <c r="PVN76" s="40"/>
      <c r="PVO76" s="41"/>
      <c r="PVP76" s="38"/>
      <c r="PVQ76" s="39"/>
      <c r="PVR76" s="40"/>
      <c r="PVS76" s="40"/>
      <c r="PVT76" s="40"/>
      <c r="PVU76" s="40"/>
      <c r="PVV76" s="40"/>
      <c r="PVW76" s="40"/>
      <c r="PVX76" s="41"/>
      <c r="PVY76" s="38"/>
      <c r="PVZ76" s="39"/>
      <c r="PWA76" s="40"/>
      <c r="PWB76" s="40"/>
      <c r="PWC76" s="40"/>
      <c r="PWD76" s="40"/>
      <c r="PWE76" s="40"/>
      <c r="PWF76" s="40"/>
      <c r="PWG76" s="41"/>
      <c r="PWH76" s="38"/>
      <c r="PWI76" s="39"/>
      <c r="PWJ76" s="40"/>
      <c r="PWK76" s="40"/>
      <c r="PWL76" s="40"/>
      <c r="PWM76" s="40"/>
      <c r="PWN76" s="40"/>
      <c r="PWO76" s="40"/>
      <c r="PWP76" s="41"/>
      <c r="PWQ76" s="38"/>
      <c r="PWR76" s="39"/>
      <c r="PWS76" s="40"/>
      <c r="PWT76" s="40"/>
      <c r="PWU76" s="40"/>
      <c r="PWV76" s="40"/>
      <c r="PWW76" s="40"/>
      <c r="PWX76" s="40"/>
      <c r="PWY76" s="41"/>
      <c r="PWZ76" s="38"/>
      <c r="PXA76" s="39"/>
      <c r="PXB76" s="40"/>
      <c r="PXC76" s="40"/>
      <c r="PXD76" s="40"/>
      <c r="PXE76" s="40"/>
      <c r="PXF76" s="40"/>
      <c r="PXG76" s="40"/>
      <c r="PXH76" s="41"/>
      <c r="PXI76" s="38"/>
      <c r="PXJ76" s="39"/>
      <c r="PXK76" s="40"/>
      <c r="PXL76" s="40"/>
      <c r="PXM76" s="40"/>
      <c r="PXN76" s="40"/>
      <c r="PXO76" s="40"/>
      <c r="PXP76" s="40"/>
      <c r="PXQ76" s="41"/>
      <c r="PXR76" s="38"/>
      <c r="PXS76" s="39"/>
      <c r="PXT76" s="40"/>
      <c r="PXU76" s="40"/>
      <c r="PXV76" s="40"/>
      <c r="PXW76" s="40"/>
      <c r="PXX76" s="40"/>
      <c r="PXY76" s="40"/>
      <c r="PXZ76" s="41"/>
      <c r="PYA76" s="38"/>
      <c r="PYB76" s="39"/>
      <c r="PYC76" s="40"/>
      <c r="PYD76" s="40"/>
      <c r="PYE76" s="40"/>
      <c r="PYF76" s="40"/>
      <c r="PYG76" s="40"/>
      <c r="PYH76" s="40"/>
      <c r="PYI76" s="41"/>
      <c r="PYJ76" s="38"/>
      <c r="PYK76" s="39"/>
      <c r="PYL76" s="40"/>
      <c r="PYM76" s="40"/>
      <c r="PYN76" s="40"/>
      <c r="PYO76" s="40"/>
      <c r="PYP76" s="40"/>
      <c r="PYQ76" s="40"/>
      <c r="PYR76" s="41"/>
      <c r="PYS76" s="38"/>
      <c r="PYT76" s="39"/>
      <c r="PYU76" s="40"/>
      <c r="PYV76" s="40"/>
      <c r="PYW76" s="40"/>
      <c r="PYX76" s="40"/>
      <c r="PYY76" s="40"/>
      <c r="PYZ76" s="40"/>
      <c r="PZA76" s="41"/>
      <c r="PZB76" s="38"/>
      <c r="PZC76" s="39"/>
      <c r="PZD76" s="40"/>
      <c r="PZE76" s="40"/>
      <c r="PZF76" s="40"/>
      <c r="PZG76" s="40"/>
      <c r="PZH76" s="40"/>
      <c r="PZI76" s="40"/>
      <c r="PZJ76" s="41"/>
      <c r="PZK76" s="38"/>
      <c r="PZL76" s="39"/>
      <c r="PZM76" s="40"/>
      <c r="PZN76" s="40"/>
      <c r="PZO76" s="40"/>
      <c r="PZP76" s="40"/>
      <c r="PZQ76" s="40"/>
      <c r="PZR76" s="40"/>
      <c r="PZS76" s="41"/>
      <c r="PZT76" s="38"/>
      <c r="PZU76" s="39"/>
      <c r="PZV76" s="40"/>
      <c r="PZW76" s="40"/>
      <c r="PZX76" s="40"/>
      <c r="PZY76" s="40"/>
      <c r="PZZ76" s="40"/>
      <c r="QAA76" s="40"/>
      <c r="QAB76" s="41"/>
      <c r="QAC76" s="38"/>
      <c r="QAD76" s="39"/>
      <c r="QAE76" s="40"/>
      <c r="QAF76" s="40"/>
      <c r="QAG76" s="40"/>
      <c r="QAH76" s="40"/>
      <c r="QAI76" s="40"/>
      <c r="QAJ76" s="40"/>
      <c r="QAK76" s="41"/>
      <c r="QAL76" s="38"/>
      <c r="QAM76" s="39"/>
      <c r="QAN76" s="40"/>
      <c r="QAO76" s="40"/>
      <c r="QAP76" s="40"/>
      <c r="QAQ76" s="40"/>
      <c r="QAR76" s="40"/>
      <c r="QAS76" s="40"/>
      <c r="QAT76" s="41"/>
      <c r="QAU76" s="38"/>
      <c r="QAV76" s="39"/>
      <c r="QAW76" s="40"/>
      <c r="QAX76" s="40"/>
      <c r="QAY76" s="40"/>
      <c r="QAZ76" s="40"/>
      <c r="QBA76" s="40"/>
      <c r="QBB76" s="40"/>
      <c r="QBC76" s="41"/>
      <c r="QBD76" s="38"/>
      <c r="QBE76" s="39"/>
      <c r="QBF76" s="40"/>
      <c r="QBG76" s="40"/>
      <c r="QBH76" s="40"/>
      <c r="QBI76" s="40"/>
      <c r="QBJ76" s="40"/>
      <c r="QBK76" s="40"/>
      <c r="QBL76" s="41"/>
      <c r="QBM76" s="38"/>
      <c r="QBN76" s="39"/>
      <c r="QBO76" s="40"/>
      <c r="QBP76" s="40"/>
      <c r="QBQ76" s="40"/>
      <c r="QBR76" s="40"/>
      <c r="QBS76" s="40"/>
      <c r="QBT76" s="40"/>
      <c r="QBU76" s="41"/>
      <c r="QBV76" s="38"/>
      <c r="QBW76" s="39"/>
      <c r="QBX76" s="40"/>
      <c r="QBY76" s="40"/>
      <c r="QBZ76" s="40"/>
      <c r="QCA76" s="40"/>
      <c r="QCB76" s="40"/>
      <c r="QCC76" s="40"/>
      <c r="QCD76" s="41"/>
      <c r="QCE76" s="38"/>
      <c r="QCF76" s="39"/>
      <c r="QCG76" s="40"/>
      <c r="QCH76" s="40"/>
      <c r="QCI76" s="40"/>
      <c r="QCJ76" s="40"/>
      <c r="QCK76" s="40"/>
      <c r="QCL76" s="40"/>
      <c r="QCM76" s="41"/>
      <c r="QCN76" s="38"/>
      <c r="QCO76" s="39"/>
      <c r="QCP76" s="40"/>
      <c r="QCQ76" s="40"/>
      <c r="QCR76" s="40"/>
      <c r="QCS76" s="40"/>
      <c r="QCT76" s="40"/>
      <c r="QCU76" s="40"/>
      <c r="QCV76" s="41"/>
      <c r="QCW76" s="38"/>
      <c r="QCX76" s="39"/>
      <c r="QCY76" s="40"/>
      <c r="QCZ76" s="40"/>
      <c r="QDA76" s="40"/>
      <c r="QDB76" s="40"/>
      <c r="QDC76" s="40"/>
      <c r="QDD76" s="40"/>
      <c r="QDE76" s="41"/>
      <c r="QDF76" s="38"/>
      <c r="QDG76" s="39"/>
      <c r="QDH76" s="40"/>
      <c r="QDI76" s="40"/>
      <c r="QDJ76" s="40"/>
      <c r="QDK76" s="40"/>
      <c r="QDL76" s="40"/>
      <c r="QDM76" s="40"/>
      <c r="QDN76" s="41"/>
      <c r="QDO76" s="38"/>
      <c r="QDP76" s="39"/>
      <c r="QDQ76" s="40"/>
      <c r="QDR76" s="40"/>
      <c r="QDS76" s="40"/>
      <c r="QDT76" s="40"/>
      <c r="QDU76" s="40"/>
      <c r="QDV76" s="40"/>
      <c r="QDW76" s="41"/>
      <c r="QDX76" s="38"/>
      <c r="QDY76" s="39"/>
      <c r="QDZ76" s="40"/>
      <c r="QEA76" s="40"/>
      <c r="QEB76" s="40"/>
      <c r="QEC76" s="40"/>
      <c r="QED76" s="40"/>
      <c r="QEE76" s="40"/>
      <c r="QEF76" s="41"/>
      <c r="QEG76" s="38"/>
      <c r="QEH76" s="39"/>
      <c r="QEI76" s="40"/>
      <c r="QEJ76" s="40"/>
      <c r="QEK76" s="40"/>
      <c r="QEL76" s="40"/>
      <c r="QEM76" s="40"/>
      <c r="QEN76" s="40"/>
      <c r="QEO76" s="41"/>
      <c r="QEP76" s="38"/>
      <c r="QEQ76" s="39"/>
      <c r="QER76" s="40"/>
      <c r="QES76" s="40"/>
      <c r="QET76" s="40"/>
      <c r="QEU76" s="40"/>
      <c r="QEV76" s="40"/>
      <c r="QEW76" s="40"/>
      <c r="QEX76" s="41"/>
      <c r="QEY76" s="38"/>
      <c r="QEZ76" s="39"/>
      <c r="QFA76" s="40"/>
      <c r="QFB76" s="40"/>
      <c r="QFC76" s="40"/>
      <c r="QFD76" s="40"/>
      <c r="QFE76" s="40"/>
      <c r="QFF76" s="40"/>
      <c r="QFG76" s="41"/>
      <c r="QFH76" s="38"/>
      <c r="QFI76" s="39"/>
      <c r="QFJ76" s="40"/>
      <c r="QFK76" s="40"/>
      <c r="QFL76" s="40"/>
      <c r="QFM76" s="40"/>
      <c r="QFN76" s="40"/>
      <c r="QFO76" s="40"/>
      <c r="QFP76" s="41"/>
      <c r="QFQ76" s="38"/>
      <c r="QFR76" s="39"/>
      <c r="QFS76" s="40"/>
      <c r="QFT76" s="40"/>
      <c r="QFU76" s="40"/>
      <c r="QFV76" s="40"/>
      <c r="QFW76" s="40"/>
      <c r="QFX76" s="40"/>
      <c r="QFY76" s="41"/>
      <c r="QFZ76" s="38"/>
      <c r="QGA76" s="39"/>
      <c r="QGB76" s="40"/>
      <c r="QGC76" s="40"/>
      <c r="QGD76" s="40"/>
      <c r="QGE76" s="40"/>
      <c r="QGF76" s="40"/>
      <c r="QGG76" s="40"/>
      <c r="QGH76" s="41"/>
      <c r="QGI76" s="38"/>
      <c r="QGJ76" s="39"/>
      <c r="QGK76" s="40"/>
      <c r="QGL76" s="40"/>
      <c r="QGM76" s="40"/>
      <c r="QGN76" s="40"/>
      <c r="QGO76" s="40"/>
      <c r="QGP76" s="40"/>
      <c r="QGQ76" s="41"/>
      <c r="QGR76" s="38"/>
      <c r="QGS76" s="39"/>
      <c r="QGT76" s="40"/>
      <c r="QGU76" s="40"/>
      <c r="QGV76" s="40"/>
      <c r="QGW76" s="40"/>
      <c r="QGX76" s="40"/>
      <c r="QGY76" s="40"/>
      <c r="QGZ76" s="41"/>
      <c r="QHA76" s="38"/>
      <c r="QHB76" s="39"/>
      <c r="QHC76" s="40"/>
      <c r="QHD76" s="40"/>
      <c r="QHE76" s="40"/>
      <c r="QHF76" s="40"/>
      <c r="QHG76" s="40"/>
      <c r="QHH76" s="40"/>
      <c r="QHI76" s="41"/>
      <c r="QHJ76" s="38"/>
      <c r="QHK76" s="39"/>
      <c r="QHL76" s="40"/>
      <c r="QHM76" s="40"/>
      <c r="QHN76" s="40"/>
      <c r="QHO76" s="40"/>
      <c r="QHP76" s="40"/>
      <c r="QHQ76" s="40"/>
      <c r="QHR76" s="41"/>
      <c r="QHS76" s="38"/>
      <c r="QHT76" s="39"/>
      <c r="QHU76" s="40"/>
      <c r="QHV76" s="40"/>
      <c r="QHW76" s="40"/>
      <c r="QHX76" s="40"/>
      <c r="QHY76" s="40"/>
      <c r="QHZ76" s="40"/>
      <c r="QIA76" s="41"/>
      <c r="QIB76" s="38"/>
      <c r="QIC76" s="39"/>
      <c r="QID76" s="40"/>
      <c r="QIE76" s="40"/>
      <c r="QIF76" s="40"/>
      <c r="QIG76" s="40"/>
      <c r="QIH76" s="40"/>
      <c r="QII76" s="40"/>
      <c r="QIJ76" s="41"/>
      <c r="QIK76" s="38"/>
      <c r="QIL76" s="39"/>
      <c r="QIM76" s="40"/>
      <c r="QIN76" s="40"/>
      <c r="QIO76" s="40"/>
      <c r="QIP76" s="40"/>
      <c r="QIQ76" s="40"/>
      <c r="QIR76" s="40"/>
      <c r="QIS76" s="41"/>
      <c r="QIT76" s="38"/>
      <c r="QIU76" s="39"/>
      <c r="QIV76" s="40"/>
      <c r="QIW76" s="40"/>
      <c r="QIX76" s="40"/>
      <c r="QIY76" s="40"/>
      <c r="QIZ76" s="40"/>
      <c r="QJA76" s="40"/>
      <c r="QJB76" s="41"/>
      <c r="QJC76" s="38"/>
      <c r="QJD76" s="39"/>
      <c r="QJE76" s="40"/>
      <c r="QJF76" s="40"/>
      <c r="QJG76" s="40"/>
      <c r="QJH76" s="40"/>
      <c r="QJI76" s="40"/>
      <c r="QJJ76" s="40"/>
      <c r="QJK76" s="41"/>
      <c r="QJL76" s="38"/>
      <c r="QJM76" s="39"/>
      <c r="QJN76" s="40"/>
      <c r="QJO76" s="40"/>
      <c r="QJP76" s="40"/>
      <c r="QJQ76" s="40"/>
      <c r="QJR76" s="40"/>
      <c r="QJS76" s="40"/>
      <c r="QJT76" s="41"/>
      <c r="QJU76" s="38"/>
      <c r="QJV76" s="39"/>
      <c r="QJW76" s="40"/>
      <c r="QJX76" s="40"/>
      <c r="QJY76" s="40"/>
      <c r="QJZ76" s="40"/>
      <c r="QKA76" s="40"/>
      <c r="QKB76" s="40"/>
      <c r="QKC76" s="41"/>
      <c r="QKD76" s="38"/>
      <c r="QKE76" s="39"/>
      <c r="QKF76" s="40"/>
      <c r="QKG76" s="40"/>
      <c r="QKH76" s="40"/>
      <c r="QKI76" s="40"/>
      <c r="QKJ76" s="40"/>
      <c r="QKK76" s="40"/>
      <c r="QKL76" s="41"/>
      <c r="QKM76" s="38"/>
      <c r="QKN76" s="39"/>
      <c r="QKO76" s="40"/>
      <c r="QKP76" s="40"/>
      <c r="QKQ76" s="40"/>
      <c r="QKR76" s="40"/>
      <c r="QKS76" s="40"/>
      <c r="QKT76" s="40"/>
      <c r="QKU76" s="41"/>
      <c r="QKV76" s="38"/>
      <c r="QKW76" s="39"/>
      <c r="QKX76" s="40"/>
      <c r="QKY76" s="40"/>
      <c r="QKZ76" s="40"/>
      <c r="QLA76" s="40"/>
      <c r="QLB76" s="40"/>
      <c r="QLC76" s="40"/>
      <c r="QLD76" s="41"/>
      <c r="QLE76" s="38"/>
      <c r="QLF76" s="39"/>
      <c r="QLG76" s="40"/>
      <c r="QLH76" s="40"/>
      <c r="QLI76" s="40"/>
      <c r="QLJ76" s="40"/>
      <c r="QLK76" s="40"/>
      <c r="QLL76" s="40"/>
      <c r="QLM76" s="41"/>
      <c r="QLN76" s="38"/>
      <c r="QLO76" s="39"/>
      <c r="QLP76" s="40"/>
      <c r="QLQ76" s="40"/>
      <c r="QLR76" s="40"/>
      <c r="QLS76" s="40"/>
      <c r="QLT76" s="40"/>
      <c r="QLU76" s="40"/>
      <c r="QLV76" s="41"/>
      <c r="QLW76" s="38"/>
      <c r="QLX76" s="39"/>
      <c r="QLY76" s="40"/>
      <c r="QLZ76" s="40"/>
      <c r="QMA76" s="40"/>
      <c r="QMB76" s="40"/>
      <c r="QMC76" s="40"/>
      <c r="QMD76" s="40"/>
      <c r="QME76" s="41"/>
      <c r="QMF76" s="38"/>
      <c r="QMG76" s="39"/>
      <c r="QMH76" s="40"/>
      <c r="QMI76" s="40"/>
      <c r="QMJ76" s="40"/>
      <c r="QMK76" s="40"/>
      <c r="QML76" s="40"/>
      <c r="QMM76" s="40"/>
      <c r="QMN76" s="41"/>
      <c r="QMO76" s="38"/>
      <c r="QMP76" s="39"/>
      <c r="QMQ76" s="40"/>
      <c r="QMR76" s="40"/>
      <c r="QMS76" s="40"/>
      <c r="QMT76" s="40"/>
      <c r="QMU76" s="40"/>
      <c r="QMV76" s="40"/>
      <c r="QMW76" s="41"/>
      <c r="QMX76" s="38"/>
      <c r="QMY76" s="39"/>
      <c r="QMZ76" s="40"/>
      <c r="QNA76" s="40"/>
      <c r="QNB76" s="40"/>
      <c r="QNC76" s="40"/>
      <c r="QND76" s="40"/>
      <c r="QNE76" s="40"/>
      <c r="QNF76" s="41"/>
      <c r="QNG76" s="38"/>
      <c r="QNH76" s="39"/>
      <c r="QNI76" s="40"/>
      <c r="QNJ76" s="40"/>
      <c r="QNK76" s="40"/>
      <c r="QNL76" s="40"/>
      <c r="QNM76" s="40"/>
      <c r="QNN76" s="40"/>
      <c r="QNO76" s="41"/>
      <c r="QNP76" s="38"/>
      <c r="QNQ76" s="39"/>
      <c r="QNR76" s="40"/>
      <c r="QNS76" s="40"/>
      <c r="QNT76" s="40"/>
      <c r="QNU76" s="40"/>
      <c r="QNV76" s="40"/>
      <c r="QNW76" s="40"/>
      <c r="QNX76" s="41"/>
      <c r="QNY76" s="38"/>
      <c r="QNZ76" s="39"/>
      <c r="QOA76" s="40"/>
      <c r="QOB76" s="40"/>
      <c r="QOC76" s="40"/>
      <c r="QOD76" s="40"/>
      <c r="QOE76" s="40"/>
      <c r="QOF76" s="40"/>
      <c r="QOG76" s="41"/>
      <c r="QOH76" s="38"/>
      <c r="QOI76" s="39"/>
      <c r="QOJ76" s="40"/>
      <c r="QOK76" s="40"/>
      <c r="QOL76" s="40"/>
      <c r="QOM76" s="40"/>
      <c r="QON76" s="40"/>
      <c r="QOO76" s="40"/>
      <c r="QOP76" s="41"/>
      <c r="QOQ76" s="38"/>
      <c r="QOR76" s="39"/>
      <c r="QOS76" s="40"/>
      <c r="QOT76" s="40"/>
      <c r="QOU76" s="40"/>
      <c r="QOV76" s="40"/>
      <c r="QOW76" s="40"/>
      <c r="QOX76" s="40"/>
      <c r="QOY76" s="41"/>
      <c r="QOZ76" s="38"/>
      <c r="QPA76" s="39"/>
      <c r="QPB76" s="40"/>
      <c r="QPC76" s="40"/>
      <c r="QPD76" s="40"/>
      <c r="QPE76" s="40"/>
      <c r="QPF76" s="40"/>
      <c r="QPG76" s="40"/>
      <c r="QPH76" s="41"/>
      <c r="QPI76" s="38"/>
      <c r="QPJ76" s="39"/>
      <c r="QPK76" s="40"/>
      <c r="QPL76" s="40"/>
      <c r="QPM76" s="40"/>
      <c r="QPN76" s="40"/>
      <c r="QPO76" s="40"/>
      <c r="QPP76" s="40"/>
      <c r="QPQ76" s="41"/>
      <c r="QPR76" s="38"/>
      <c r="QPS76" s="39"/>
      <c r="QPT76" s="40"/>
      <c r="QPU76" s="40"/>
      <c r="QPV76" s="40"/>
      <c r="QPW76" s="40"/>
      <c r="QPX76" s="40"/>
      <c r="QPY76" s="40"/>
      <c r="QPZ76" s="41"/>
      <c r="QQA76" s="38"/>
      <c r="QQB76" s="39"/>
      <c r="QQC76" s="40"/>
      <c r="QQD76" s="40"/>
      <c r="QQE76" s="40"/>
      <c r="QQF76" s="40"/>
      <c r="QQG76" s="40"/>
      <c r="QQH76" s="40"/>
      <c r="QQI76" s="41"/>
      <c r="QQJ76" s="38"/>
      <c r="QQK76" s="39"/>
      <c r="QQL76" s="40"/>
      <c r="QQM76" s="40"/>
      <c r="QQN76" s="40"/>
      <c r="QQO76" s="40"/>
      <c r="QQP76" s="40"/>
      <c r="QQQ76" s="40"/>
      <c r="QQR76" s="41"/>
      <c r="QQS76" s="38"/>
      <c r="QQT76" s="39"/>
      <c r="QQU76" s="40"/>
      <c r="QQV76" s="40"/>
      <c r="QQW76" s="40"/>
      <c r="QQX76" s="40"/>
      <c r="QQY76" s="40"/>
      <c r="QQZ76" s="40"/>
      <c r="QRA76" s="41"/>
      <c r="QRB76" s="38"/>
      <c r="QRC76" s="39"/>
      <c r="QRD76" s="40"/>
      <c r="QRE76" s="40"/>
      <c r="QRF76" s="40"/>
      <c r="QRG76" s="40"/>
      <c r="QRH76" s="40"/>
      <c r="QRI76" s="40"/>
      <c r="QRJ76" s="41"/>
      <c r="QRK76" s="38"/>
      <c r="QRL76" s="39"/>
      <c r="QRM76" s="40"/>
      <c r="QRN76" s="40"/>
      <c r="QRO76" s="40"/>
      <c r="QRP76" s="40"/>
      <c r="QRQ76" s="40"/>
      <c r="QRR76" s="40"/>
      <c r="QRS76" s="41"/>
      <c r="QRT76" s="38"/>
      <c r="QRU76" s="39"/>
      <c r="QRV76" s="40"/>
      <c r="QRW76" s="40"/>
      <c r="QRX76" s="40"/>
      <c r="QRY76" s="40"/>
      <c r="QRZ76" s="40"/>
      <c r="QSA76" s="40"/>
      <c r="QSB76" s="41"/>
      <c r="QSC76" s="38"/>
      <c r="QSD76" s="39"/>
      <c r="QSE76" s="40"/>
      <c r="QSF76" s="40"/>
      <c r="QSG76" s="40"/>
      <c r="QSH76" s="40"/>
      <c r="QSI76" s="40"/>
      <c r="QSJ76" s="40"/>
      <c r="QSK76" s="41"/>
      <c r="QSL76" s="38"/>
      <c r="QSM76" s="39"/>
      <c r="QSN76" s="40"/>
      <c r="QSO76" s="40"/>
      <c r="QSP76" s="40"/>
      <c r="QSQ76" s="40"/>
      <c r="QSR76" s="40"/>
      <c r="QSS76" s="40"/>
      <c r="QST76" s="41"/>
      <c r="QSU76" s="38"/>
      <c r="QSV76" s="39"/>
      <c r="QSW76" s="40"/>
      <c r="QSX76" s="40"/>
      <c r="QSY76" s="40"/>
      <c r="QSZ76" s="40"/>
      <c r="QTA76" s="40"/>
      <c r="QTB76" s="40"/>
      <c r="QTC76" s="41"/>
      <c r="QTD76" s="38"/>
      <c r="QTE76" s="39"/>
      <c r="QTF76" s="40"/>
      <c r="QTG76" s="40"/>
      <c r="QTH76" s="40"/>
      <c r="QTI76" s="40"/>
      <c r="QTJ76" s="40"/>
      <c r="QTK76" s="40"/>
      <c r="QTL76" s="41"/>
      <c r="QTM76" s="38"/>
      <c r="QTN76" s="39"/>
      <c r="QTO76" s="40"/>
      <c r="QTP76" s="40"/>
      <c r="QTQ76" s="40"/>
      <c r="QTR76" s="40"/>
      <c r="QTS76" s="40"/>
      <c r="QTT76" s="40"/>
      <c r="QTU76" s="41"/>
      <c r="QTV76" s="38"/>
      <c r="QTW76" s="39"/>
      <c r="QTX76" s="40"/>
      <c r="QTY76" s="40"/>
      <c r="QTZ76" s="40"/>
      <c r="QUA76" s="40"/>
      <c r="QUB76" s="40"/>
      <c r="QUC76" s="40"/>
      <c r="QUD76" s="41"/>
      <c r="QUE76" s="38"/>
      <c r="QUF76" s="39"/>
      <c r="QUG76" s="40"/>
      <c r="QUH76" s="40"/>
      <c r="QUI76" s="40"/>
      <c r="QUJ76" s="40"/>
      <c r="QUK76" s="40"/>
      <c r="QUL76" s="40"/>
      <c r="QUM76" s="41"/>
      <c r="QUN76" s="38"/>
      <c r="QUO76" s="39"/>
      <c r="QUP76" s="40"/>
      <c r="QUQ76" s="40"/>
      <c r="QUR76" s="40"/>
      <c r="QUS76" s="40"/>
      <c r="QUT76" s="40"/>
      <c r="QUU76" s="40"/>
      <c r="QUV76" s="41"/>
      <c r="QUW76" s="38"/>
      <c r="QUX76" s="39"/>
      <c r="QUY76" s="40"/>
      <c r="QUZ76" s="40"/>
      <c r="QVA76" s="40"/>
      <c r="QVB76" s="40"/>
      <c r="QVC76" s="40"/>
      <c r="QVD76" s="40"/>
      <c r="QVE76" s="41"/>
      <c r="QVF76" s="38"/>
      <c r="QVG76" s="39"/>
      <c r="QVH76" s="40"/>
      <c r="QVI76" s="40"/>
      <c r="QVJ76" s="40"/>
      <c r="QVK76" s="40"/>
      <c r="QVL76" s="40"/>
      <c r="QVM76" s="40"/>
      <c r="QVN76" s="41"/>
      <c r="QVO76" s="38"/>
      <c r="QVP76" s="39"/>
      <c r="QVQ76" s="40"/>
      <c r="QVR76" s="40"/>
      <c r="QVS76" s="40"/>
      <c r="QVT76" s="40"/>
      <c r="QVU76" s="40"/>
      <c r="QVV76" s="40"/>
      <c r="QVW76" s="41"/>
      <c r="QVX76" s="38"/>
      <c r="QVY76" s="39"/>
      <c r="QVZ76" s="40"/>
      <c r="QWA76" s="40"/>
      <c r="QWB76" s="40"/>
      <c r="QWC76" s="40"/>
      <c r="QWD76" s="40"/>
      <c r="QWE76" s="40"/>
      <c r="QWF76" s="41"/>
      <c r="QWG76" s="38"/>
      <c r="QWH76" s="39"/>
      <c r="QWI76" s="40"/>
      <c r="QWJ76" s="40"/>
      <c r="QWK76" s="40"/>
      <c r="QWL76" s="40"/>
      <c r="QWM76" s="40"/>
      <c r="QWN76" s="40"/>
      <c r="QWO76" s="41"/>
      <c r="QWP76" s="38"/>
      <c r="QWQ76" s="39"/>
      <c r="QWR76" s="40"/>
      <c r="QWS76" s="40"/>
      <c r="QWT76" s="40"/>
      <c r="QWU76" s="40"/>
      <c r="QWV76" s="40"/>
      <c r="QWW76" s="40"/>
      <c r="QWX76" s="41"/>
      <c r="QWY76" s="38"/>
      <c r="QWZ76" s="39"/>
      <c r="QXA76" s="40"/>
      <c r="QXB76" s="40"/>
      <c r="QXC76" s="40"/>
      <c r="QXD76" s="40"/>
      <c r="QXE76" s="40"/>
      <c r="QXF76" s="40"/>
      <c r="QXG76" s="41"/>
      <c r="QXH76" s="38"/>
      <c r="QXI76" s="39"/>
      <c r="QXJ76" s="40"/>
      <c r="QXK76" s="40"/>
      <c r="QXL76" s="40"/>
      <c r="QXM76" s="40"/>
      <c r="QXN76" s="40"/>
      <c r="QXO76" s="40"/>
      <c r="QXP76" s="41"/>
      <c r="QXQ76" s="38"/>
      <c r="QXR76" s="39"/>
      <c r="QXS76" s="40"/>
      <c r="QXT76" s="40"/>
      <c r="QXU76" s="40"/>
      <c r="QXV76" s="40"/>
      <c r="QXW76" s="40"/>
      <c r="QXX76" s="40"/>
      <c r="QXY76" s="41"/>
      <c r="QXZ76" s="38"/>
      <c r="QYA76" s="39"/>
      <c r="QYB76" s="40"/>
      <c r="QYC76" s="40"/>
      <c r="QYD76" s="40"/>
      <c r="QYE76" s="40"/>
      <c r="QYF76" s="40"/>
      <c r="QYG76" s="40"/>
      <c r="QYH76" s="41"/>
      <c r="QYI76" s="38"/>
      <c r="QYJ76" s="39"/>
      <c r="QYK76" s="40"/>
      <c r="QYL76" s="40"/>
      <c r="QYM76" s="40"/>
      <c r="QYN76" s="40"/>
      <c r="QYO76" s="40"/>
      <c r="QYP76" s="40"/>
      <c r="QYQ76" s="41"/>
      <c r="QYR76" s="38"/>
      <c r="QYS76" s="39"/>
      <c r="QYT76" s="40"/>
      <c r="QYU76" s="40"/>
      <c r="QYV76" s="40"/>
      <c r="QYW76" s="40"/>
      <c r="QYX76" s="40"/>
      <c r="QYY76" s="40"/>
      <c r="QYZ76" s="41"/>
      <c r="QZA76" s="38"/>
      <c r="QZB76" s="39"/>
      <c r="QZC76" s="40"/>
      <c r="QZD76" s="40"/>
      <c r="QZE76" s="40"/>
      <c r="QZF76" s="40"/>
      <c r="QZG76" s="40"/>
      <c r="QZH76" s="40"/>
      <c r="QZI76" s="41"/>
      <c r="QZJ76" s="38"/>
      <c r="QZK76" s="39"/>
      <c r="QZL76" s="40"/>
      <c r="QZM76" s="40"/>
      <c r="QZN76" s="40"/>
      <c r="QZO76" s="40"/>
      <c r="QZP76" s="40"/>
      <c r="QZQ76" s="40"/>
      <c r="QZR76" s="41"/>
      <c r="QZS76" s="38"/>
      <c r="QZT76" s="39"/>
      <c r="QZU76" s="40"/>
      <c r="QZV76" s="40"/>
      <c r="QZW76" s="40"/>
      <c r="QZX76" s="40"/>
      <c r="QZY76" s="40"/>
      <c r="QZZ76" s="40"/>
      <c r="RAA76" s="41"/>
      <c r="RAB76" s="38"/>
      <c r="RAC76" s="39"/>
      <c r="RAD76" s="40"/>
      <c r="RAE76" s="40"/>
      <c r="RAF76" s="40"/>
      <c r="RAG76" s="40"/>
      <c r="RAH76" s="40"/>
      <c r="RAI76" s="40"/>
      <c r="RAJ76" s="41"/>
      <c r="RAK76" s="38"/>
      <c r="RAL76" s="39"/>
      <c r="RAM76" s="40"/>
      <c r="RAN76" s="40"/>
      <c r="RAO76" s="40"/>
      <c r="RAP76" s="40"/>
      <c r="RAQ76" s="40"/>
      <c r="RAR76" s="40"/>
      <c r="RAS76" s="41"/>
      <c r="RAT76" s="38"/>
      <c r="RAU76" s="39"/>
      <c r="RAV76" s="40"/>
      <c r="RAW76" s="40"/>
      <c r="RAX76" s="40"/>
      <c r="RAY76" s="40"/>
      <c r="RAZ76" s="40"/>
      <c r="RBA76" s="40"/>
      <c r="RBB76" s="41"/>
      <c r="RBC76" s="38"/>
      <c r="RBD76" s="39"/>
      <c r="RBE76" s="40"/>
      <c r="RBF76" s="40"/>
      <c r="RBG76" s="40"/>
      <c r="RBH76" s="40"/>
      <c r="RBI76" s="40"/>
      <c r="RBJ76" s="40"/>
      <c r="RBK76" s="41"/>
      <c r="RBL76" s="38"/>
      <c r="RBM76" s="39"/>
      <c r="RBN76" s="40"/>
      <c r="RBO76" s="40"/>
      <c r="RBP76" s="40"/>
      <c r="RBQ76" s="40"/>
      <c r="RBR76" s="40"/>
      <c r="RBS76" s="40"/>
      <c r="RBT76" s="41"/>
      <c r="RBU76" s="38"/>
      <c r="RBV76" s="39"/>
      <c r="RBW76" s="40"/>
      <c r="RBX76" s="40"/>
      <c r="RBY76" s="40"/>
      <c r="RBZ76" s="40"/>
      <c r="RCA76" s="40"/>
      <c r="RCB76" s="40"/>
      <c r="RCC76" s="41"/>
      <c r="RCD76" s="38"/>
      <c r="RCE76" s="39"/>
      <c r="RCF76" s="40"/>
      <c r="RCG76" s="40"/>
      <c r="RCH76" s="40"/>
      <c r="RCI76" s="40"/>
      <c r="RCJ76" s="40"/>
      <c r="RCK76" s="40"/>
      <c r="RCL76" s="41"/>
      <c r="RCM76" s="38"/>
      <c r="RCN76" s="39"/>
      <c r="RCO76" s="40"/>
      <c r="RCP76" s="40"/>
      <c r="RCQ76" s="40"/>
      <c r="RCR76" s="40"/>
      <c r="RCS76" s="40"/>
      <c r="RCT76" s="40"/>
      <c r="RCU76" s="41"/>
      <c r="RCV76" s="38"/>
      <c r="RCW76" s="39"/>
      <c r="RCX76" s="40"/>
      <c r="RCY76" s="40"/>
      <c r="RCZ76" s="40"/>
      <c r="RDA76" s="40"/>
      <c r="RDB76" s="40"/>
      <c r="RDC76" s="40"/>
      <c r="RDD76" s="41"/>
      <c r="RDE76" s="38"/>
      <c r="RDF76" s="39"/>
      <c r="RDG76" s="40"/>
      <c r="RDH76" s="40"/>
      <c r="RDI76" s="40"/>
      <c r="RDJ76" s="40"/>
      <c r="RDK76" s="40"/>
      <c r="RDL76" s="40"/>
      <c r="RDM76" s="41"/>
      <c r="RDN76" s="38"/>
      <c r="RDO76" s="39"/>
      <c r="RDP76" s="40"/>
      <c r="RDQ76" s="40"/>
      <c r="RDR76" s="40"/>
      <c r="RDS76" s="40"/>
      <c r="RDT76" s="40"/>
      <c r="RDU76" s="40"/>
      <c r="RDV76" s="41"/>
      <c r="RDW76" s="38"/>
      <c r="RDX76" s="39"/>
      <c r="RDY76" s="40"/>
      <c r="RDZ76" s="40"/>
      <c r="REA76" s="40"/>
      <c r="REB76" s="40"/>
      <c r="REC76" s="40"/>
      <c r="RED76" s="40"/>
      <c r="REE76" s="41"/>
      <c r="REF76" s="38"/>
      <c r="REG76" s="39"/>
      <c r="REH76" s="40"/>
      <c r="REI76" s="40"/>
      <c r="REJ76" s="40"/>
      <c r="REK76" s="40"/>
      <c r="REL76" s="40"/>
      <c r="REM76" s="40"/>
      <c r="REN76" s="41"/>
      <c r="REO76" s="38"/>
      <c r="REP76" s="39"/>
      <c r="REQ76" s="40"/>
      <c r="RER76" s="40"/>
      <c r="RES76" s="40"/>
      <c r="RET76" s="40"/>
      <c r="REU76" s="40"/>
      <c r="REV76" s="40"/>
      <c r="REW76" s="41"/>
      <c r="REX76" s="38"/>
      <c r="REY76" s="39"/>
      <c r="REZ76" s="40"/>
      <c r="RFA76" s="40"/>
      <c r="RFB76" s="40"/>
      <c r="RFC76" s="40"/>
      <c r="RFD76" s="40"/>
      <c r="RFE76" s="40"/>
      <c r="RFF76" s="41"/>
      <c r="RFG76" s="38"/>
      <c r="RFH76" s="39"/>
      <c r="RFI76" s="40"/>
      <c r="RFJ76" s="40"/>
      <c r="RFK76" s="40"/>
      <c r="RFL76" s="40"/>
      <c r="RFM76" s="40"/>
      <c r="RFN76" s="40"/>
      <c r="RFO76" s="41"/>
      <c r="RFP76" s="38"/>
      <c r="RFQ76" s="39"/>
      <c r="RFR76" s="40"/>
      <c r="RFS76" s="40"/>
      <c r="RFT76" s="40"/>
      <c r="RFU76" s="40"/>
      <c r="RFV76" s="40"/>
      <c r="RFW76" s="40"/>
      <c r="RFX76" s="41"/>
      <c r="RFY76" s="38"/>
      <c r="RFZ76" s="39"/>
      <c r="RGA76" s="40"/>
      <c r="RGB76" s="40"/>
      <c r="RGC76" s="40"/>
      <c r="RGD76" s="40"/>
      <c r="RGE76" s="40"/>
      <c r="RGF76" s="40"/>
      <c r="RGG76" s="41"/>
      <c r="RGH76" s="38"/>
      <c r="RGI76" s="39"/>
      <c r="RGJ76" s="40"/>
      <c r="RGK76" s="40"/>
      <c r="RGL76" s="40"/>
      <c r="RGM76" s="40"/>
      <c r="RGN76" s="40"/>
      <c r="RGO76" s="40"/>
      <c r="RGP76" s="41"/>
      <c r="RGQ76" s="38"/>
      <c r="RGR76" s="39"/>
      <c r="RGS76" s="40"/>
      <c r="RGT76" s="40"/>
      <c r="RGU76" s="40"/>
      <c r="RGV76" s="40"/>
      <c r="RGW76" s="40"/>
      <c r="RGX76" s="40"/>
      <c r="RGY76" s="41"/>
      <c r="RGZ76" s="38"/>
      <c r="RHA76" s="39"/>
      <c r="RHB76" s="40"/>
      <c r="RHC76" s="40"/>
      <c r="RHD76" s="40"/>
      <c r="RHE76" s="40"/>
      <c r="RHF76" s="40"/>
      <c r="RHG76" s="40"/>
      <c r="RHH76" s="41"/>
      <c r="RHI76" s="38"/>
      <c r="RHJ76" s="39"/>
      <c r="RHK76" s="40"/>
      <c r="RHL76" s="40"/>
      <c r="RHM76" s="40"/>
      <c r="RHN76" s="40"/>
      <c r="RHO76" s="40"/>
      <c r="RHP76" s="40"/>
      <c r="RHQ76" s="41"/>
      <c r="RHR76" s="38"/>
      <c r="RHS76" s="39"/>
      <c r="RHT76" s="40"/>
      <c r="RHU76" s="40"/>
      <c r="RHV76" s="40"/>
      <c r="RHW76" s="40"/>
      <c r="RHX76" s="40"/>
      <c r="RHY76" s="40"/>
      <c r="RHZ76" s="41"/>
      <c r="RIA76" s="38"/>
      <c r="RIB76" s="39"/>
      <c r="RIC76" s="40"/>
      <c r="RID76" s="40"/>
      <c r="RIE76" s="40"/>
      <c r="RIF76" s="40"/>
      <c r="RIG76" s="40"/>
      <c r="RIH76" s="40"/>
      <c r="RII76" s="41"/>
      <c r="RIJ76" s="38"/>
      <c r="RIK76" s="39"/>
      <c r="RIL76" s="40"/>
      <c r="RIM76" s="40"/>
      <c r="RIN76" s="40"/>
      <c r="RIO76" s="40"/>
      <c r="RIP76" s="40"/>
      <c r="RIQ76" s="40"/>
      <c r="RIR76" s="41"/>
      <c r="RIS76" s="38"/>
      <c r="RIT76" s="39"/>
      <c r="RIU76" s="40"/>
      <c r="RIV76" s="40"/>
      <c r="RIW76" s="40"/>
      <c r="RIX76" s="40"/>
      <c r="RIY76" s="40"/>
      <c r="RIZ76" s="40"/>
      <c r="RJA76" s="41"/>
      <c r="RJB76" s="38"/>
      <c r="RJC76" s="39"/>
      <c r="RJD76" s="40"/>
      <c r="RJE76" s="40"/>
      <c r="RJF76" s="40"/>
      <c r="RJG76" s="40"/>
      <c r="RJH76" s="40"/>
      <c r="RJI76" s="40"/>
      <c r="RJJ76" s="41"/>
      <c r="RJK76" s="38"/>
      <c r="RJL76" s="39"/>
      <c r="RJM76" s="40"/>
      <c r="RJN76" s="40"/>
      <c r="RJO76" s="40"/>
      <c r="RJP76" s="40"/>
      <c r="RJQ76" s="40"/>
      <c r="RJR76" s="40"/>
      <c r="RJS76" s="41"/>
      <c r="RJT76" s="38"/>
      <c r="RJU76" s="39"/>
      <c r="RJV76" s="40"/>
      <c r="RJW76" s="40"/>
      <c r="RJX76" s="40"/>
      <c r="RJY76" s="40"/>
      <c r="RJZ76" s="40"/>
      <c r="RKA76" s="40"/>
      <c r="RKB76" s="41"/>
      <c r="RKC76" s="38"/>
      <c r="RKD76" s="39"/>
      <c r="RKE76" s="40"/>
      <c r="RKF76" s="40"/>
      <c r="RKG76" s="40"/>
      <c r="RKH76" s="40"/>
      <c r="RKI76" s="40"/>
      <c r="RKJ76" s="40"/>
      <c r="RKK76" s="41"/>
      <c r="RKL76" s="38"/>
      <c r="RKM76" s="39"/>
      <c r="RKN76" s="40"/>
      <c r="RKO76" s="40"/>
      <c r="RKP76" s="40"/>
      <c r="RKQ76" s="40"/>
      <c r="RKR76" s="40"/>
      <c r="RKS76" s="40"/>
      <c r="RKT76" s="41"/>
      <c r="RKU76" s="38"/>
      <c r="RKV76" s="39"/>
      <c r="RKW76" s="40"/>
      <c r="RKX76" s="40"/>
      <c r="RKY76" s="40"/>
      <c r="RKZ76" s="40"/>
      <c r="RLA76" s="40"/>
      <c r="RLB76" s="40"/>
      <c r="RLC76" s="41"/>
      <c r="RLD76" s="38"/>
      <c r="RLE76" s="39"/>
      <c r="RLF76" s="40"/>
      <c r="RLG76" s="40"/>
      <c r="RLH76" s="40"/>
      <c r="RLI76" s="40"/>
      <c r="RLJ76" s="40"/>
      <c r="RLK76" s="40"/>
      <c r="RLL76" s="41"/>
      <c r="RLM76" s="38"/>
      <c r="RLN76" s="39"/>
      <c r="RLO76" s="40"/>
      <c r="RLP76" s="40"/>
      <c r="RLQ76" s="40"/>
      <c r="RLR76" s="40"/>
      <c r="RLS76" s="40"/>
      <c r="RLT76" s="40"/>
      <c r="RLU76" s="41"/>
      <c r="RLV76" s="38"/>
      <c r="RLW76" s="39"/>
      <c r="RLX76" s="40"/>
      <c r="RLY76" s="40"/>
      <c r="RLZ76" s="40"/>
      <c r="RMA76" s="40"/>
      <c r="RMB76" s="40"/>
      <c r="RMC76" s="40"/>
      <c r="RMD76" s="41"/>
      <c r="RME76" s="38"/>
      <c r="RMF76" s="39"/>
      <c r="RMG76" s="40"/>
      <c r="RMH76" s="40"/>
      <c r="RMI76" s="40"/>
      <c r="RMJ76" s="40"/>
      <c r="RMK76" s="40"/>
      <c r="RML76" s="40"/>
      <c r="RMM76" s="41"/>
      <c r="RMN76" s="38"/>
      <c r="RMO76" s="39"/>
      <c r="RMP76" s="40"/>
      <c r="RMQ76" s="40"/>
      <c r="RMR76" s="40"/>
      <c r="RMS76" s="40"/>
      <c r="RMT76" s="40"/>
      <c r="RMU76" s="40"/>
      <c r="RMV76" s="41"/>
      <c r="RMW76" s="38"/>
      <c r="RMX76" s="39"/>
      <c r="RMY76" s="40"/>
      <c r="RMZ76" s="40"/>
      <c r="RNA76" s="40"/>
      <c r="RNB76" s="40"/>
      <c r="RNC76" s="40"/>
      <c r="RND76" s="40"/>
      <c r="RNE76" s="41"/>
      <c r="RNF76" s="38"/>
      <c r="RNG76" s="39"/>
      <c r="RNH76" s="40"/>
      <c r="RNI76" s="40"/>
      <c r="RNJ76" s="40"/>
      <c r="RNK76" s="40"/>
      <c r="RNL76" s="40"/>
      <c r="RNM76" s="40"/>
      <c r="RNN76" s="41"/>
      <c r="RNO76" s="38"/>
      <c r="RNP76" s="39"/>
      <c r="RNQ76" s="40"/>
      <c r="RNR76" s="40"/>
      <c r="RNS76" s="40"/>
      <c r="RNT76" s="40"/>
      <c r="RNU76" s="40"/>
      <c r="RNV76" s="40"/>
      <c r="RNW76" s="41"/>
      <c r="RNX76" s="38"/>
      <c r="RNY76" s="39"/>
      <c r="RNZ76" s="40"/>
      <c r="ROA76" s="40"/>
      <c r="ROB76" s="40"/>
      <c r="ROC76" s="40"/>
      <c r="ROD76" s="40"/>
      <c r="ROE76" s="40"/>
      <c r="ROF76" s="41"/>
      <c r="ROG76" s="38"/>
      <c r="ROH76" s="39"/>
      <c r="ROI76" s="40"/>
      <c r="ROJ76" s="40"/>
      <c r="ROK76" s="40"/>
      <c r="ROL76" s="40"/>
      <c r="ROM76" s="40"/>
      <c r="RON76" s="40"/>
      <c r="ROO76" s="41"/>
      <c r="ROP76" s="38"/>
      <c r="ROQ76" s="39"/>
      <c r="ROR76" s="40"/>
      <c r="ROS76" s="40"/>
      <c r="ROT76" s="40"/>
      <c r="ROU76" s="40"/>
      <c r="ROV76" s="40"/>
      <c r="ROW76" s="40"/>
      <c r="ROX76" s="41"/>
      <c r="ROY76" s="38"/>
      <c r="ROZ76" s="39"/>
      <c r="RPA76" s="40"/>
      <c r="RPB76" s="40"/>
      <c r="RPC76" s="40"/>
      <c r="RPD76" s="40"/>
      <c r="RPE76" s="40"/>
      <c r="RPF76" s="40"/>
      <c r="RPG76" s="41"/>
      <c r="RPH76" s="38"/>
      <c r="RPI76" s="39"/>
      <c r="RPJ76" s="40"/>
      <c r="RPK76" s="40"/>
      <c r="RPL76" s="40"/>
      <c r="RPM76" s="40"/>
      <c r="RPN76" s="40"/>
      <c r="RPO76" s="40"/>
      <c r="RPP76" s="41"/>
      <c r="RPQ76" s="38"/>
      <c r="RPR76" s="39"/>
      <c r="RPS76" s="40"/>
      <c r="RPT76" s="40"/>
      <c r="RPU76" s="40"/>
      <c r="RPV76" s="40"/>
      <c r="RPW76" s="40"/>
      <c r="RPX76" s="40"/>
      <c r="RPY76" s="41"/>
      <c r="RPZ76" s="38"/>
      <c r="RQA76" s="39"/>
      <c r="RQB76" s="40"/>
      <c r="RQC76" s="40"/>
      <c r="RQD76" s="40"/>
      <c r="RQE76" s="40"/>
      <c r="RQF76" s="40"/>
      <c r="RQG76" s="40"/>
      <c r="RQH76" s="41"/>
      <c r="RQI76" s="38"/>
      <c r="RQJ76" s="39"/>
      <c r="RQK76" s="40"/>
      <c r="RQL76" s="40"/>
      <c r="RQM76" s="40"/>
      <c r="RQN76" s="40"/>
      <c r="RQO76" s="40"/>
      <c r="RQP76" s="40"/>
      <c r="RQQ76" s="41"/>
      <c r="RQR76" s="38"/>
      <c r="RQS76" s="39"/>
      <c r="RQT76" s="40"/>
      <c r="RQU76" s="40"/>
      <c r="RQV76" s="40"/>
      <c r="RQW76" s="40"/>
      <c r="RQX76" s="40"/>
      <c r="RQY76" s="40"/>
      <c r="RQZ76" s="41"/>
      <c r="RRA76" s="38"/>
      <c r="RRB76" s="39"/>
      <c r="RRC76" s="40"/>
      <c r="RRD76" s="40"/>
      <c r="RRE76" s="40"/>
      <c r="RRF76" s="40"/>
      <c r="RRG76" s="40"/>
      <c r="RRH76" s="40"/>
      <c r="RRI76" s="41"/>
      <c r="RRJ76" s="38"/>
      <c r="RRK76" s="39"/>
      <c r="RRL76" s="40"/>
      <c r="RRM76" s="40"/>
      <c r="RRN76" s="40"/>
      <c r="RRO76" s="40"/>
      <c r="RRP76" s="40"/>
      <c r="RRQ76" s="40"/>
      <c r="RRR76" s="41"/>
      <c r="RRS76" s="38"/>
      <c r="RRT76" s="39"/>
      <c r="RRU76" s="40"/>
      <c r="RRV76" s="40"/>
      <c r="RRW76" s="40"/>
      <c r="RRX76" s="40"/>
      <c r="RRY76" s="40"/>
      <c r="RRZ76" s="40"/>
      <c r="RSA76" s="41"/>
      <c r="RSB76" s="38"/>
      <c r="RSC76" s="39"/>
      <c r="RSD76" s="40"/>
      <c r="RSE76" s="40"/>
      <c r="RSF76" s="40"/>
      <c r="RSG76" s="40"/>
      <c r="RSH76" s="40"/>
      <c r="RSI76" s="40"/>
      <c r="RSJ76" s="41"/>
      <c r="RSK76" s="38"/>
      <c r="RSL76" s="39"/>
      <c r="RSM76" s="40"/>
      <c r="RSN76" s="40"/>
      <c r="RSO76" s="40"/>
      <c r="RSP76" s="40"/>
      <c r="RSQ76" s="40"/>
      <c r="RSR76" s="40"/>
      <c r="RSS76" s="41"/>
      <c r="RST76" s="38"/>
      <c r="RSU76" s="39"/>
      <c r="RSV76" s="40"/>
      <c r="RSW76" s="40"/>
      <c r="RSX76" s="40"/>
      <c r="RSY76" s="40"/>
      <c r="RSZ76" s="40"/>
      <c r="RTA76" s="40"/>
      <c r="RTB76" s="41"/>
      <c r="RTC76" s="38"/>
      <c r="RTD76" s="39"/>
      <c r="RTE76" s="40"/>
      <c r="RTF76" s="40"/>
      <c r="RTG76" s="40"/>
      <c r="RTH76" s="40"/>
      <c r="RTI76" s="40"/>
      <c r="RTJ76" s="40"/>
      <c r="RTK76" s="41"/>
      <c r="RTL76" s="38"/>
      <c r="RTM76" s="39"/>
      <c r="RTN76" s="40"/>
      <c r="RTO76" s="40"/>
      <c r="RTP76" s="40"/>
      <c r="RTQ76" s="40"/>
      <c r="RTR76" s="40"/>
      <c r="RTS76" s="40"/>
      <c r="RTT76" s="41"/>
      <c r="RTU76" s="38"/>
      <c r="RTV76" s="39"/>
      <c r="RTW76" s="40"/>
      <c r="RTX76" s="40"/>
      <c r="RTY76" s="40"/>
      <c r="RTZ76" s="40"/>
      <c r="RUA76" s="40"/>
      <c r="RUB76" s="40"/>
      <c r="RUC76" s="41"/>
      <c r="RUD76" s="38"/>
      <c r="RUE76" s="39"/>
      <c r="RUF76" s="40"/>
      <c r="RUG76" s="40"/>
      <c r="RUH76" s="40"/>
      <c r="RUI76" s="40"/>
      <c r="RUJ76" s="40"/>
      <c r="RUK76" s="40"/>
      <c r="RUL76" s="41"/>
      <c r="RUM76" s="38"/>
      <c r="RUN76" s="39"/>
      <c r="RUO76" s="40"/>
      <c r="RUP76" s="40"/>
      <c r="RUQ76" s="40"/>
      <c r="RUR76" s="40"/>
      <c r="RUS76" s="40"/>
      <c r="RUT76" s="40"/>
      <c r="RUU76" s="41"/>
      <c r="RUV76" s="38"/>
      <c r="RUW76" s="39"/>
      <c r="RUX76" s="40"/>
      <c r="RUY76" s="40"/>
      <c r="RUZ76" s="40"/>
      <c r="RVA76" s="40"/>
      <c r="RVB76" s="40"/>
      <c r="RVC76" s="40"/>
      <c r="RVD76" s="41"/>
      <c r="RVE76" s="38"/>
      <c r="RVF76" s="39"/>
      <c r="RVG76" s="40"/>
      <c r="RVH76" s="40"/>
      <c r="RVI76" s="40"/>
      <c r="RVJ76" s="40"/>
      <c r="RVK76" s="40"/>
      <c r="RVL76" s="40"/>
      <c r="RVM76" s="41"/>
      <c r="RVN76" s="38"/>
      <c r="RVO76" s="39"/>
      <c r="RVP76" s="40"/>
      <c r="RVQ76" s="40"/>
      <c r="RVR76" s="40"/>
      <c r="RVS76" s="40"/>
      <c r="RVT76" s="40"/>
      <c r="RVU76" s="40"/>
      <c r="RVV76" s="41"/>
      <c r="RVW76" s="38"/>
      <c r="RVX76" s="39"/>
      <c r="RVY76" s="40"/>
      <c r="RVZ76" s="40"/>
      <c r="RWA76" s="40"/>
      <c r="RWB76" s="40"/>
      <c r="RWC76" s="40"/>
      <c r="RWD76" s="40"/>
      <c r="RWE76" s="41"/>
      <c r="RWF76" s="38"/>
      <c r="RWG76" s="39"/>
      <c r="RWH76" s="40"/>
      <c r="RWI76" s="40"/>
      <c r="RWJ76" s="40"/>
      <c r="RWK76" s="40"/>
      <c r="RWL76" s="40"/>
      <c r="RWM76" s="40"/>
      <c r="RWN76" s="41"/>
      <c r="RWO76" s="38"/>
      <c r="RWP76" s="39"/>
      <c r="RWQ76" s="40"/>
      <c r="RWR76" s="40"/>
      <c r="RWS76" s="40"/>
      <c r="RWT76" s="40"/>
      <c r="RWU76" s="40"/>
      <c r="RWV76" s="40"/>
      <c r="RWW76" s="41"/>
      <c r="RWX76" s="38"/>
      <c r="RWY76" s="39"/>
      <c r="RWZ76" s="40"/>
      <c r="RXA76" s="40"/>
      <c r="RXB76" s="40"/>
      <c r="RXC76" s="40"/>
      <c r="RXD76" s="40"/>
      <c r="RXE76" s="40"/>
      <c r="RXF76" s="41"/>
      <c r="RXG76" s="38"/>
      <c r="RXH76" s="39"/>
      <c r="RXI76" s="40"/>
      <c r="RXJ76" s="40"/>
      <c r="RXK76" s="40"/>
      <c r="RXL76" s="40"/>
      <c r="RXM76" s="40"/>
      <c r="RXN76" s="40"/>
      <c r="RXO76" s="41"/>
      <c r="RXP76" s="38"/>
      <c r="RXQ76" s="39"/>
      <c r="RXR76" s="40"/>
      <c r="RXS76" s="40"/>
      <c r="RXT76" s="40"/>
      <c r="RXU76" s="40"/>
      <c r="RXV76" s="40"/>
      <c r="RXW76" s="40"/>
      <c r="RXX76" s="41"/>
      <c r="RXY76" s="38"/>
      <c r="RXZ76" s="39"/>
      <c r="RYA76" s="40"/>
      <c r="RYB76" s="40"/>
      <c r="RYC76" s="40"/>
      <c r="RYD76" s="40"/>
      <c r="RYE76" s="40"/>
      <c r="RYF76" s="40"/>
      <c r="RYG76" s="41"/>
      <c r="RYH76" s="38"/>
      <c r="RYI76" s="39"/>
      <c r="RYJ76" s="40"/>
      <c r="RYK76" s="40"/>
      <c r="RYL76" s="40"/>
      <c r="RYM76" s="40"/>
      <c r="RYN76" s="40"/>
      <c r="RYO76" s="40"/>
      <c r="RYP76" s="41"/>
      <c r="RYQ76" s="38"/>
      <c r="RYR76" s="39"/>
      <c r="RYS76" s="40"/>
      <c r="RYT76" s="40"/>
      <c r="RYU76" s="40"/>
      <c r="RYV76" s="40"/>
      <c r="RYW76" s="40"/>
      <c r="RYX76" s="40"/>
      <c r="RYY76" s="41"/>
      <c r="RYZ76" s="38"/>
      <c r="RZA76" s="39"/>
      <c r="RZB76" s="40"/>
      <c r="RZC76" s="40"/>
      <c r="RZD76" s="40"/>
      <c r="RZE76" s="40"/>
      <c r="RZF76" s="40"/>
      <c r="RZG76" s="40"/>
      <c r="RZH76" s="41"/>
      <c r="RZI76" s="38"/>
      <c r="RZJ76" s="39"/>
      <c r="RZK76" s="40"/>
      <c r="RZL76" s="40"/>
      <c r="RZM76" s="40"/>
      <c r="RZN76" s="40"/>
      <c r="RZO76" s="40"/>
      <c r="RZP76" s="40"/>
      <c r="RZQ76" s="41"/>
      <c r="RZR76" s="38"/>
      <c r="RZS76" s="39"/>
      <c r="RZT76" s="40"/>
      <c r="RZU76" s="40"/>
      <c r="RZV76" s="40"/>
      <c r="RZW76" s="40"/>
      <c r="RZX76" s="40"/>
      <c r="RZY76" s="40"/>
      <c r="RZZ76" s="41"/>
      <c r="SAA76" s="38"/>
      <c r="SAB76" s="39"/>
      <c r="SAC76" s="40"/>
      <c r="SAD76" s="40"/>
      <c r="SAE76" s="40"/>
      <c r="SAF76" s="40"/>
      <c r="SAG76" s="40"/>
      <c r="SAH76" s="40"/>
      <c r="SAI76" s="41"/>
      <c r="SAJ76" s="38"/>
      <c r="SAK76" s="39"/>
      <c r="SAL76" s="40"/>
      <c r="SAM76" s="40"/>
      <c r="SAN76" s="40"/>
      <c r="SAO76" s="40"/>
      <c r="SAP76" s="40"/>
      <c r="SAQ76" s="40"/>
      <c r="SAR76" s="41"/>
      <c r="SAS76" s="38"/>
      <c r="SAT76" s="39"/>
      <c r="SAU76" s="40"/>
      <c r="SAV76" s="40"/>
      <c r="SAW76" s="40"/>
      <c r="SAX76" s="40"/>
      <c r="SAY76" s="40"/>
      <c r="SAZ76" s="40"/>
      <c r="SBA76" s="41"/>
      <c r="SBB76" s="38"/>
      <c r="SBC76" s="39"/>
      <c r="SBD76" s="40"/>
      <c r="SBE76" s="40"/>
      <c r="SBF76" s="40"/>
      <c r="SBG76" s="40"/>
      <c r="SBH76" s="40"/>
      <c r="SBI76" s="40"/>
      <c r="SBJ76" s="41"/>
      <c r="SBK76" s="38"/>
      <c r="SBL76" s="39"/>
      <c r="SBM76" s="40"/>
      <c r="SBN76" s="40"/>
      <c r="SBO76" s="40"/>
      <c r="SBP76" s="40"/>
      <c r="SBQ76" s="40"/>
      <c r="SBR76" s="40"/>
      <c r="SBS76" s="41"/>
      <c r="SBT76" s="38"/>
      <c r="SBU76" s="39"/>
      <c r="SBV76" s="40"/>
      <c r="SBW76" s="40"/>
      <c r="SBX76" s="40"/>
      <c r="SBY76" s="40"/>
      <c r="SBZ76" s="40"/>
      <c r="SCA76" s="40"/>
      <c r="SCB76" s="41"/>
      <c r="SCC76" s="38"/>
      <c r="SCD76" s="39"/>
      <c r="SCE76" s="40"/>
      <c r="SCF76" s="40"/>
      <c r="SCG76" s="40"/>
      <c r="SCH76" s="40"/>
      <c r="SCI76" s="40"/>
      <c r="SCJ76" s="40"/>
      <c r="SCK76" s="41"/>
      <c r="SCL76" s="38"/>
      <c r="SCM76" s="39"/>
      <c r="SCN76" s="40"/>
      <c r="SCO76" s="40"/>
      <c r="SCP76" s="40"/>
      <c r="SCQ76" s="40"/>
      <c r="SCR76" s="40"/>
      <c r="SCS76" s="40"/>
      <c r="SCT76" s="41"/>
      <c r="SCU76" s="38"/>
      <c r="SCV76" s="39"/>
      <c r="SCW76" s="40"/>
      <c r="SCX76" s="40"/>
      <c r="SCY76" s="40"/>
      <c r="SCZ76" s="40"/>
      <c r="SDA76" s="40"/>
      <c r="SDB76" s="40"/>
      <c r="SDC76" s="41"/>
      <c r="SDD76" s="38"/>
      <c r="SDE76" s="39"/>
      <c r="SDF76" s="40"/>
      <c r="SDG76" s="40"/>
      <c r="SDH76" s="40"/>
      <c r="SDI76" s="40"/>
      <c r="SDJ76" s="40"/>
      <c r="SDK76" s="40"/>
      <c r="SDL76" s="41"/>
      <c r="SDM76" s="38"/>
      <c r="SDN76" s="39"/>
      <c r="SDO76" s="40"/>
      <c r="SDP76" s="40"/>
      <c r="SDQ76" s="40"/>
      <c r="SDR76" s="40"/>
      <c r="SDS76" s="40"/>
      <c r="SDT76" s="40"/>
      <c r="SDU76" s="41"/>
      <c r="SDV76" s="38"/>
      <c r="SDW76" s="39"/>
      <c r="SDX76" s="40"/>
      <c r="SDY76" s="40"/>
      <c r="SDZ76" s="40"/>
      <c r="SEA76" s="40"/>
      <c r="SEB76" s="40"/>
      <c r="SEC76" s="40"/>
      <c r="SED76" s="41"/>
      <c r="SEE76" s="38"/>
      <c r="SEF76" s="39"/>
      <c r="SEG76" s="40"/>
      <c r="SEH76" s="40"/>
      <c r="SEI76" s="40"/>
      <c r="SEJ76" s="40"/>
      <c r="SEK76" s="40"/>
      <c r="SEL76" s="40"/>
      <c r="SEM76" s="41"/>
      <c r="SEN76" s="38"/>
      <c r="SEO76" s="39"/>
      <c r="SEP76" s="40"/>
      <c r="SEQ76" s="40"/>
      <c r="SER76" s="40"/>
      <c r="SES76" s="40"/>
      <c r="SET76" s="40"/>
      <c r="SEU76" s="40"/>
      <c r="SEV76" s="41"/>
      <c r="SEW76" s="38"/>
      <c r="SEX76" s="39"/>
      <c r="SEY76" s="40"/>
      <c r="SEZ76" s="40"/>
      <c r="SFA76" s="40"/>
      <c r="SFB76" s="40"/>
      <c r="SFC76" s="40"/>
      <c r="SFD76" s="40"/>
      <c r="SFE76" s="41"/>
      <c r="SFF76" s="38"/>
      <c r="SFG76" s="39"/>
      <c r="SFH76" s="40"/>
      <c r="SFI76" s="40"/>
      <c r="SFJ76" s="40"/>
      <c r="SFK76" s="40"/>
      <c r="SFL76" s="40"/>
      <c r="SFM76" s="40"/>
      <c r="SFN76" s="41"/>
      <c r="SFO76" s="38"/>
      <c r="SFP76" s="39"/>
      <c r="SFQ76" s="40"/>
      <c r="SFR76" s="40"/>
      <c r="SFS76" s="40"/>
      <c r="SFT76" s="40"/>
      <c r="SFU76" s="40"/>
      <c r="SFV76" s="40"/>
      <c r="SFW76" s="41"/>
      <c r="SFX76" s="38"/>
      <c r="SFY76" s="39"/>
      <c r="SFZ76" s="40"/>
      <c r="SGA76" s="40"/>
      <c r="SGB76" s="40"/>
      <c r="SGC76" s="40"/>
      <c r="SGD76" s="40"/>
      <c r="SGE76" s="40"/>
      <c r="SGF76" s="41"/>
      <c r="SGG76" s="38"/>
      <c r="SGH76" s="39"/>
      <c r="SGI76" s="40"/>
      <c r="SGJ76" s="40"/>
      <c r="SGK76" s="40"/>
      <c r="SGL76" s="40"/>
      <c r="SGM76" s="40"/>
      <c r="SGN76" s="40"/>
      <c r="SGO76" s="41"/>
      <c r="SGP76" s="38"/>
      <c r="SGQ76" s="39"/>
      <c r="SGR76" s="40"/>
      <c r="SGS76" s="40"/>
      <c r="SGT76" s="40"/>
      <c r="SGU76" s="40"/>
      <c r="SGV76" s="40"/>
      <c r="SGW76" s="40"/>
      <c r="SGX76" s="41"/>
      <c r="SGY76" s="38"/>
      <c r="SGZ76" s="39"/>
      <c r="SHA76" s="40"/>
      <c r="SHB76" s="40"/>
      <c r="SHC76" s="40"/>
      <c r="SHD76" s="40"/>
      <c r="SHE76" s="40"/>
      <c r="SHF76" s="40"/>
      <c r="SHG76" s="41"/>
      <c r="SHH76" s="38"/>
      <c r="SHI76" s="39"/>
      <c r="SHJ76" s="40"/>
      <c r="SHK76" s="40"/>
      <c r="SHL76" s="40"/>
      <c r="SHM76" s="40"/>
      <c r="SHN76" s="40"/>
      <c r="SHO76" s="40"/>
      <c r="SHP76" s="41"/>
      <c r="SHQ76" s="38"/>
      <c r="SHR76" s="39"/>
      <c r="SHS76" s="40"/>
      <c r="SHT76" s="40"/>
      <c r="SHU76" s="40"/>
      <c r="SHV76" s="40"/>
      <c r="SHW76" s="40"/>
      <c r="SHX76" s="40"/>
      <c r="SHY76" s="41"/>
      <c r="SHZ76" s="38"/>
      <c r="SIA76" s="39"/>
      <c r="SIB76" s="40"/>
      <c r="SIC76" s="40"/>
      <c r="SID76" s="40"/>
      <c r="SIE76" s="40"/>
      <c r="SIF76" s="40"/>
      <c r="SIG76" s="40"/>
      <c r="SIH76" s="41"/>
      <c r="SII76" s="38"/>
      <c r="SIJ76" s="39"/>
      <c r="SIK76" s="40"/>
      <c r="SIL76" s="40"/>
      <c r="SIM76" s="40"/>
      <c r="SIN76" s="40"/>
      <c r="SIO76" s="40"/>
      <c r="SIP76" s="40"/>
      <c r="SIQ76" s="41"/>
      <c r="SIR76" s="38"/>
      <c r="SIS76" s="39"/>
      <c r="SIT76" s="40"/>
      <c r="SIU76" s="40"/>
      <c r="SIV76" s="40"/>
      <c r="SIW76" s="40"/>
      <c r="SIX76" s="40"/>
      <c r="SIY76" s="40"/>
      <c r="SIZ76" s="41"/>
      <c r="SJA76" s="38"/>
      <c r="SJB76" s="39"/>
      <c r="SJC76" s="40"/>
      <c r="SJD76" s="40"/>
      <c r="SJE76" s="40"/>
      <c r="SJF76" s="40"/>
      <c r="SJG76" s="40"/>
      <c r="SJH76" s="40"/>
      <c r="SJI76" s="41"/>
      <c r="SJJ76" s="38"/>
      <c r="SJK76" s="39"/>
      <c r="SJL76" s="40"/>
      <c r="SJM76" s="40"/>
      <c r="SJN76" s="40"/>
      <c r="SJO76" s="40"/>
      <c r="SJP76" s="40"/>
      <c r="SJQ76" s="40"/>
      <c r="SJR76" s="41"/>
      <c r="SJS76" s="38"/>
      <c r="SJT76" s="39"/>
      <c r="SJU76" s="40"/>
      <c r="SJV76" s="40"/>
      <c r="SJW76" s="40"/>
      <c r="SJX76" s="40"/>
      <c r="SJY76" s="40"/>
      <c r="SJZ76" s="40"/>
      <c r="SKA76" s="41"/>
      <c r="SKB76" s="38"/>
      <c r="SKC76" s="39"/>
      <c r="SKD76" s="40"/>
      <c r="SKE76" s="40"/>
      <c r="SKF76" s="40"/>
      <c r="SKG76" s="40"/>
      <c r="SKH76" s="40"/>
      <c r="SKI76" s="40"/>
      <c r="SKJ76" s="41"/>
      <c r="SKK76" s="38"/>
      <c r="SKL76" s="39"/>
      <c r="SKM76" s="40"/>
      <c r="SKN76" s="40"/>
      <c r="SKO76" s="40"/>
      <c r="SKP76" s="40"/>
      <c r="SKQ76" s="40"/>
      <c r="SKR76" s="40"/>
      <c r="SKS76" s="41"/>
      <c r="SKT76" s="38"/>
      <c r="SKU76" s="39"/>
      <c r="SKV76" s="40"/>
      <c r="SKW76" s="40"/>
      <c r="SKX76" s="40"/>
      <c r="SKY76" s="40"/>
      <c r="SKZ76" s="40"/>
      <c r="SLA76" s="40"/>
      <c r="SLB76" s="41"/>
      <c r="SLC76" s="38"/>
      <c r="SLD76" s="39"/>
      <c r="SLE76" s="40"/>
      <c r="SLF76" s="40"/>
      <c r="SLG76" s="40"/>
      <c r="SLH76" s="40"/>
      <c r="SLI76" s="40"/>
      <c r="SLJ76" s="40"/>
      <c r="SLK76" s="41"/>
      <c r="SLL76" s="38"/>
      <c r="SLM76" s="39"/>
      <c r="SLN76" s="40"/>
      <c r="SLO76" s="40"/>
      <c r="SLP76" s="40"/>
      <c r="SLQ76" s="40"/>
      <c r="SLR76" s="40"/>
      <c r="SLS76" s="40"/>
      <c r="SLT76" s="41"/>
      <c r="SLU76" s="38"/>
      <c r="SLV76" s="39"/>
      <c r="SLW76" s="40"/>
      <c r="SLX76" s="40"/>
      <c r="SLY76" s="40"/>
      <c r="SLZ76" s="40"/>
      <c r="SMA76" s="40"/>
      <c r="SMB76" s="40"/>
      <c r="SMC76" s="41"/>
      <c r="SMD76" s="38"/>
      <c r="SME76" s="39"/>
      <c r="SMF76" s="40"/>
      <c r="SMG76" s="40"/>
      <c r="SMH76" s="40"/>
      <c r="SMI76" s="40"/>
      <c r="SMJ76" s="40"/>
      <c r="SMK76" s="40"/>
      <c r="SML76" s="41"/>
      <c r="SMM76" s="38"/>
      <c r="SMN76" s="39"/>
      <c r="SMO76" s="40"/>
      <c r="SMP76" s="40"/>
      <c r="SMQ76" s="40"/>
      <c r="SMR76" s="40"/>
      <c r="SMS76" s="40"/>
      <c r="SMT76" s="40"/>
      <c r="SMU76" s="41"/>
      <c r="SMV76" s="38"/>
      <c r="SMW76" s="39"/>
      <c r="SMX76" s="40"/>
      <c r="SMY76" s="40"/>
      <c r="SMZ76" s="40"/>
      <c r="SNA76" s="40"/>
      <c r="SNB76" s="40"/>
      <c r="SNC76" s="40"/>
      <c r="SND76" s="41"/>
      <c r="SNE76" s="38"/>
      <c r="SNF76" s="39"/>
      <c r="SNG76" s="40"/>
      <c r="SNH76" s="40"/>
      <c r="SNI76" s="40"/>
      <c r="SNJ76" s="40"/>
      <c r="SNK76" s="40"/>
      <c r="SNL76" s="40"/>
      <c r="SNM76" s="41"/>
      <c r="SNN76" s="38"/>
      <c r="SNO76" s="39"/>
      <c r="SNP76" s="40"/>
      <c r="SNQ76" s="40"/>
      <c r="SNR76" s="40"/>
      <c r="SNS76" s="40"/>
      <c r="SNT76" s="40"/>
      <c r="SNU76" s="40"/>
      <c r="SNV76" s="41"/>
      <c r="SNW76" s="38"/>
      <c r="SNX76" s="39"/>
      <c r="SNY76" s="40"/>
      <c r="SNZ76" s="40"/>
      <c r="SOA76" s="40"/>
      <c r="SOB76" s="40"/>
      <c r="SOC76" s="40"/>
      <c r="SOD76" s="40"/>
      <c r="SOE76" s="41"/>
      <c r="SOF76" s="38"/>
      <c r="SOG76" s="39"/>
      <c r="SOH76" s="40"/>
      <c r="SOI76" s="40"/>
      <c r="SOJ76" s="40"/>
      <c r="SOK76" s="40"/>
      <c r="SOL76" s="40"/>
      <c r="SOM76" s="40"/>
      <c r="SON76" s="41"/>
      <c r="SOO76" s="38"/>
      <c r="SOP76" s="39"/>
      <c r="SOQ76" s="40"/>
      <c r="SOR76" s="40"/>
      <c r="SOS76" s="40"/>
      <c r="SOT76" s="40"/>
      <c r="SOU76" s="40"/>
      <c r="SOV76" s="40"/>
      <c r="SOW76" s="41"/>
      <c r="SOX76" s="38"/>
      <c r="SOY76" s="39"/>
      <c r="SOZ76" s="40"/>
      <c r="SPA76" s="40"/>
      <c r="SPB76" s="40"/>
      <c r="SPC76" s="40"/>
      <c r="SPD76" s="40"/>
      <c r="SPE76" s="40"/>
      <c r="SPF76" s="41"/>
      <c r="SPG76" s="38"/>
      <c r="SPH76" s="39"/>
      <c r="SPI76" s="40"/>
      <c r="SPJ76" s="40"/>
      <c r="SPK76" s="40"/>
      <c r="SPL76" s="40"/>
      <c r="SPM76" s="40"/>
      <c r="SPN76" s="40"/>
      <c r="SPO76" s="41"/>
      <c r="SPP76" s="38"/>
      <c r="SPQ76" s="39"/>
      <c r="SPR76" s="40"/>
      <c r="SPS76" s="40"/>
      <c r="SPT76" s="40"/>
      <c r="SPU76" s="40"/>
      <c r="SPV76" s="40"/>
      <c r="SPW76" s="40"/>
      <c r="SPX76" s="41"/>
      <c r="SPY76" s="38"/>
      <c r="SPZ76" s="39"/>
      <c r="SQA76" s="40"/>
      <c r="SQB76" s="40"/>
      <c r="SQC76" s="40"/>
      <c r="SQD76" s="40"/>
      <c r="SQE76" s="40"/>
      <c r="SQF76" s="40"/>
      <c r="SQG76" s="41"/>
      <c r="SQH76" s="38"/>
      <c r="SQI76" s="39"/>
      <c r="SQJ76" s="40"/>
      <c r="SQK76" s="40"/>
      <c r="SQL76" s="40"/>
      <c r="SQM76" s="40"/>
      <c r="SQN76" s="40"/>
      <c r="SQO76" s="40"/>
      <c r="SQP76" s="41"/>
      <c r="SQQ76" s="38"/>
      <c r="SQR76" s="39"/>
      <c r="SQS76" s="40"/>
      <c r="SQT76" s="40"/>
      <c r="SQU76" s="40"/>
      <c r="SQV76" s="40"/>
      <c r="SQW76" s="40"/>
      <c r="SQX76" s="40"/>
      <c r="SQY76" s="41"/>
      <c r="SQZ76" s="38"/>
      <c r="SRA76" s="39"/>
      <c r="SRB76" s="40"/>
      <c r="SRC76" s="40"/>
      <c r="SRD76" s="40"/>
      <c r="SRE76" s="40"/>
      <c r="SRF76" s="40"/>
      <c r="SRG76" s="40"/>
      <c r="SRH76" s="41"/>
      <c r="SRI76" s="38"/>
      <c r="SRJ76" s="39"/>
      <c r="SRK76" s="40"/>
      <c r="SRL76" s="40"/>
      <c r="SRM76" s="40"/>
      <c r="SRN76" s="40"/>
      <c r="SRO76" s="40"/>
      <c r="SRP76" s="40"/>
      <c r="SRQ76" s="41"/>
      <c r="SRR76" s="38"/>
      <c r="SRS76" s="39"/>
      <c r="SRT76" s="40"/>
      <c r="SRU76" s="40"/>
      <c r="SRV76" s="40"/>
      <c r="SRW76" s="40"/>
      <c r="SRX76" s="40"/>
      <c r="SRY76" s="40"/>
      <c r="SRZ76" s="41"/>
      <c r="SSA76" s="38"/>
      <c r="SSB76" s="39"/>
      <c r="SSC76" s="40"/>
      <c r="SSD76" s="40"/>
      <c r="SSE76" s="40"/>
      <c r="SSF76" s="40"/>
      <c r="SSG76" s="40"/>
      <c r="SSH76" s="40"/>
      <c r="SSI76" s="41"/>
      <c r="SSJ76" s="38"/>
      <c r="SSK76" s="39"/>
      <c r="SSL76" s="40"/>
      <c r="SSM76" s="40"/>
      <c r="SSN76" s="40"/>
      <c r="SSO76" s="40"/>
      <c r="SSP76" s="40"/>
      <c r="SSQ76" s="40"/>
      <c r="SSR76" s="41"/>
      <c r="SSS76" s="38"/>
      <c r="SST76" s="39"/>
      <c r="SSU76" s="40"/>
      <c r="SSV76" s="40"/>
      <c r="SSW76" s="40"/>
      <c r="SSX76" s="40"/>
      <c r="SSY76" s="40"/>
      <c r="SSZ76" s="40"/>
      <c r="STA76" s="41"/>
      <c r="STB76" s="38"/>
      <c r="STC76" s="39"/>
      <c r="STD76" s="40"/>
      <c r="STE76" s="40"/>
      <c r="STF76" s="40"/>
      <c r="STG76" s="40"/>
      <c r="STH76" s="40"/>
      <c r="STI76" s="40"/>
      <c r="STJ76" s="41"/>
      <c r="STK76" s="38"/>
      <c r="STL76" s="39"/>
      <c r="STM76" s="40"/>
      <c r="STN76" s="40"/>
      <c r="STO76" s="40"/>
      <c r="STP76" s="40"/>
      <c r="STQ76" s="40"/>
      <c r="STR76" s="40"/>
      <c r="STS76" s="41"/>
      <c r="STT76" s="38"/>
      <c r="STU76" s="39"/>
      <c r="STV76" s="40"/>
      <c r="STW76" s="40"/>
      <c r="STX76" s="40"/>
      <c r="STY76" s="40"/>
      <c r="STZ76" s="40"/>
      <c r="SUA76" s="40"/>
      <c r="SUB76" s="41"/>
      <c r="SUC76" s="38"/>
      <c r="SUD76" s="39"/>
      <c r="SUE76" s="40"/>
      <c r="SUF76" s="40"/>
      <c r="SUG76" s="40"/>
      <c r="SUH76" s="40"/>
      <c r="SUI76" s="40"/>
      <c r="SUJ76" s="40"/>
      <c r="SUK76" s="41"/>
      <c r="SUL76" s="38"/>
      <c r="SUM76" s="39"/>
      <c r="SUN76" s="40"/>
      <c r="SUO76" s="40"/>
      <c r="SUP76" s="40"/>
      <c r="SUQ76" s="40"/>
      <c r="SUR76" s="40"/>
      <c r="SUS76" s="40"/>
      <c r="SUT76" s="41"/>
      <c r="SUU76" s="38"/>
      <c r="SUV76" s="39"/>
      <c r="SUW76" s="40"/>
      <c r="SUX76" s="40"/>
      <c r="SUY76" s="40"/>
      <c r="SUZ76" s="40"/>
      <c r="SVA76" s="40"/>
      <c r="SVB76" s="40"/>
      <c r="SVC76" s="41"/>
      <c r="SVD76" s="38"/>
      <c r="SVE76" s="39"/>
      <c r="SVF76" s="40"/>
      <c r="SVG76" s="40"/>
      <c r="SVH76" s="40"/>
      <c r="SVI76" s="40"/>
      <c r="SVJ76" s="40"/>
      <c r="SVK76" s="40"/>
      <c r="SVL76" s="41"/>
      <c r="SVM76" s="38"/>
      <c r="SVN76" s="39"/>
      <c r="SVO76" s="40"/>
      <c r="SVP76" s="40"/>
      <c r="SVQ76" s="40"/>
      <c r="SVR76" s="40"/>
      <c r="SVS76" s="40"/>
      <c r="SVT76" s="40"/>
      <c r="SVU76" s="41"/>
      <c r="SVV76" s="38"/>
      <c r="SVW76" s="39"/>
      <c r="SVX76" s="40"/>
      <c r="SVY76" s="40"/>
      <c r="SVZ76" s="40"/>
      <c r="SWA76" s="40"/>
      <c r="SWB76" s="40"/>
      <c r="SWC76" s="40"/>
      <c r="SWD76" s="41"/>
      <c r="SWE76" s="38"/>
      <c r="SWF76" s="39"/>
      <c r="SWG76" s="40"/>
      <c r="SWH76" s="40"/>
      <c r="SWI76" s="40"/>
      <c r="SWJ76" s="40"/>
      <c r="SWK76" s="40"/>
      <c r="SWL76" s="40"/>
      <c r="SWM76" s="41"/>
      <c r="SWN76" s="38"/>
      <c r="SWO76" s="39"/>
      <c r="SWP76" s="40"/>
      <c r="SWQ76" s="40"/>
      <c r="SWR76" s="40"/>
      <c r="SWS76" s="40"/>
      <c r="SWT76" s="40"/>
      <c r="SWU76" s="40"/>
      <c r="SWV76" s="41"/>
      <c r="SWW76" s="38"/>
      <c r="SWX76" s="39"/>
      <c r="SWY76" s="40"/>
      <c r="SWZ76" s="40"/>
      <c r="SXA76" s="40"/>
      <c r="SXB76" s="40"/>
      <c r="SXC76" s="40"/>
      <c r="SXD76" s="40"/>
      <c r="SXE76" s="41"/>
      <c r="SXF76" s="38"/>
      <c r="SXG76" s="39"/>
      <c r="SXH76" s="40"/>
      <c r="SXI76" s="40"/>
      <c r="SXJ76" s="40"/>
      <c r="SXK76" s="40"/>
      <c r="SXL76" s="40"/>
      <c r="SXM76" s="40"/>
      <c r="SXN76" s="41"/>
      <c r="SXO76" s="38"/>
      <c r="SXP76" s="39"/>
      <c r="SXQ76" s="40"/>
      <c r="SXR76" s="40"/>
      <c r="SXS76" s="40"/>
      <c r="SXT76" s="40"/>
      <c r="SXU76" s="40"/>
      <c r="SXV76" s="40"/>
      <c r="SXW76" s="41"/>
      <c r="SXX76" s="38"/>
      <c r="SXY76" s="39"/>
      <c r="SXZ76" s="40"/>
      <c r="SYA76" s="40"/>
      <c r="SYB76" s="40"/>
      <c r="SYC76" s="40"/>
      <c r="SYD76" s="40"/>
      <c r="SYE76" s="40"/>
      <c r="SYF76" s="41"/>
      <c r="SYG76" s="38"/>
      <c r="SYH76" s="39"/>
      <c r="SYI76" s="40"/>
      <c r="SYJ76" s="40"/>
      <c r="SYK76" s="40"/>
      <c r="SYL76" s="40"/>
      <c r="SYM76" s="40"/>
      <c r="SYN76" s="40"/>
      <c r="SYO76" s="41"/>
      <c r="SYP76" s="38"/>
      <c r="SYQ76" s="39"/>
      <c r="SYR76" s="40"/>
      <c r="SYS76" s="40"/>
      <c r="SYT76" s="40"/>
      <c r="SYU76" s="40"/>
      <c r="SYV76" s="40"/>
      <c r="SYW76" s="40"/>
      <c r="SYX76" s="41"/>
      <c r="SYY76" s="38"/>
      <c r="SYZ76" s="39"/>
      <c r="SZA76" s="40"/>
      <c r="SZB76" s="40"/>
      <c r="SZC76" s="40"/>
      <c r="SZD76" s="40"/>
      <c r="SZE76" s="40"/>
      <c r="SZF76" s="40"/>
      <c r="SZG76" s="41"/>
      <c r="SZH76" s="38"/>
      <c r="SZI76" s="39"/>
      <c r="SZJ76" s="40"/>
      <c r="SZK76" s="40"/>
      <c r="SZL76" s="40"/>
      <c r="SZM76" s="40"/>
      <c r="SZN76" s="40"/>
      <c r="SZO76" s="40"/>
      <c r="SZP76" s="41"/>
      <c r="SZQ76" s="38"/>
      <c r="SZR76" s="39"/>
      <c r="SZS76" s="40"/>
      <c r="SZT76" s="40"/>
      <c r="SZU76" s="40"/>
      <c r="SZV76" s="40"/>
      <c r="SZW76" s="40"/>
      <c r="SZX76" s="40"/>
      <c r="SZY76" s="41"/>
      <c r="SZZ76" s="38"/>
      <c r="TAA76" s="39"/>
      <c r="TAB76" s="40"/>
      <c r="TAC76" s="40"/>
      <c r="TAD76" s="40"/>
      <c r="TAE76" s="40"/>
      <c r="TAF76" s="40"/>
      <c r="TAG76" s="40"/>
      <c r="TAH76" s="41"/>
      <c r="TAI76" s="38"/>
      <c r="TAJ76" s="39"/>
      <c r="TAK76" s="40"/>
      <c r="TAL76" s="40"/>
      <c r="TAM76" s="40"/>
      <c r="TAN76" s="40"/>
      <c r="TAO76" s="40"/>
      <c r="TAP76" s="40"/>
      <c r="TAQ76" s="41"/>
      <c r="TAR76" s="38"/>
      <c r="TAS76" s="39"/>
      <c r="TAT76" s="40"/>
      <c r="TAU76" s="40"/>
      <c r="TAV76" s="40"/>
      <c r="TAW76" s="40"/>
      <c r="TAX76" s="40"/>
      <c r="TAY76" s="40"/>
      <c r="TAZ76" s="41"/>
      <c r="TBA76" s="38"/>
      <c r="TBB76" s="39"/>
      <c r="TBC76" s="40"/>
      <c r="TBD76" s="40"/>
      <c r="TBE76" s="40"/>
      <c r="TBF76" s="40"/>
      <c r="TBG76" s="40"/>
      <c r="TBH76" s="40"/>
      <c r="TBI76" s="41"/>
      <c r="TBJ76" s="38"/>
      <c r="TBK76" s="39"/>
      <c r="TBL76" s="40"/>
      <c r="TBM76" s="40"/>
      <c r="TBN76" s="40"/>
      <c r="TBO76" s="40"/>
      <c r="TBP76" s="40"/>
      <c r="TBQ76" s="40"/>
      <c r="TBR76" s="41"/>
      <c r="TBS76" s="38"/>
      <c r="TBT76" s="39"/>
      <c r="TBU76" s="40"/>
      <c r="TBV76" s="40"/>
      <c r="TBW76" s="40"/>
      <c r="TBX76" s="40"/>
      <c r="TBY76" s="40"/>
      <c r="TBZ76" s="40"/>
      <c r="TCA76" s="41"/>
      <c r="TCB76" s="38"/>
      <c r="TCC76" s="39"/>
      <c r="TCD76" s="40"/>
      <c r="TCE76" s="40"/>
      <c r="TCF76" s="40"/>
      <c r="TCG76" s="40"/>
      <c r="TCH76" s="40"/>
      <c r="TCI76" s="40"/>
      <c r="TCJ76" s="41"/>
      <c r="TCK76" s="38"/>
      <c r="TCL76" s="39"/>
      <c r="TCM76" s="40"/>
      <c r="TCN76" s="40"/>
      <c r="TCO76" s="40"/>
      <c r="TCP76" s="40"/>
      <c r="TCQ76" s="40"/>
      <c r="TCR76" s="40"/>
      <c r="TCS76" s="41"/>
      <c r="TCT76" s="38"/>
      <c r="TCU76" s="39"/>
      <c r="TCV76" s="40"/>
      <c r="TCW76" s="40"/>
      <c r="TCX76" s="40"/>
      <c r="TCY76" s="40"/>
      <c r="TCZ76" s="40"/>
      <c r="TDA76" s="40"/>
      <c r="TDB76" s="41"/>
      <c r="TDC76" s="38"/>
      <c r="TDD76" s="39"/>
      <c r="TDE76" s="40"/>
      <c r="TDF76" s="40"/>
      <c r="TDG76" s="40"/>
      <c r="TDH76" s="40"/>
      <c r="TDI76" s="40"/>
      <c r="TDJ76" s="40"/>
      <c r="TDK76" s="41"/>
      <c r="TDL76" s="38"/>
      <c r="TDM76" s="39"/>
      <c r="TDN76" s="40"/>
      <c r="TDO76" s="40"/>
      <c r="TDP76" s="40"/>
      <c r="TDQ76" s="40"/>
      <c r="TDR76" s="40"/>
      <c r="TDS76" s="40"/>
      <c r="TDT76" s="41"/>
      <c r="TDU76" s="38"/>
      <c r="TDV76" s="39"/>
      <c r="TDW76" s="40"/>
      <c r="TDX76" s="40"/>
      <c r="TDY76" s="40"/>
      <c r="TDZ76" s="40"/>
      <c r="TEA76" s="40"/>
      <c r="TEB76" s="40"/>
      <c r="TEC76" s="41"/>
      <c r="TED76" s="38"/>
      <c r="TEE76" s="39"/>
      <c r="TEF76" s="40"/>
      <c r="TEG76" s="40"/>
      <c r="TEH76" s="40"/>
      <c r="TEI76" s="40"/>
      <c r="TEJ76" s="40"/>
      <c r="TEK76" s="40"/>
      <c r="TEL76" s="41"/>
      <c r="TEM76" s="38"/>
      <c r="TEN76" s="39"/>
      <c r="TEO76" s="40"/>
      <c r="TEP76" s="40"/>
      <c r="TEQ76" s="40"/>
      <c r="TER76" s="40"/>
      <c r="TES76" s="40"/>
      <c r="TET76" s="40"/>
      <c r="TEU76" s="41"/>
      <c r="TEV76" s="38"/>
      <c r="TEW76" s="39"/>
      <c r="TEX76" s="40"/>
      <c r="TEY76" s="40"/>
      <c r="TEZ76" s="40"/>
      <c r="TFA76" s="40"/>
      <c r="TFB76" s="40"/>
      <c r="TFC76" s="40"/>
      <c r="TFD76" s="41"/>
      <c r="TFE76" s="38"/>
      <c r="TFF76" s="39"/>
      <c r="TFG76" s="40"/>
      <c r="TFH76" s="40"/>
      <c r="TFI76" s="40"/>
      <c r="TFJ76" s="40"/>
      <c r="TFK76" s="40"/>
      <c r="TFL76" s="40"/>
      <c r="TFM76" s="41"/>
      <c r="TFN76" s="38"/>
      <c r="TFO76" s="39"/>
      <c r="TFP76" s="40"/>
      <c r="TFQ76" s="40"/>
      <c r="TFR76" s="40"/>
      <c r="TFS76" s="40"/>
      <c r="TFT76" s="40"/>
      <c r="TFU76" s="40"/>
      <c r="TFV76" s="41"/>
      <c r="TFW76" s="38"/>
      <c r="TFX76" s="39"/>
      <c r="TFY76" s="40"/>
      <c r="TFZ76" s="40"/>
      <c r="TGA76" s="40"/>
      <c r="TGB76" s="40"/>
      <c r="TGC76" s="40"/>
      <c r="TGD76" s="40"/>
      <c r="TGE76" s="41"/>
      <c r="TGF76" s="38"/>
      <c r="TGG76" s="39"/>
      <c r="TGH76" s="40"/>
      <c r="TGI76" s="40"/>
      <c r="TGJ76" s="40"/>
      <c r="TGK76" s="40"/>
      <c r="TGL76" s="40"/>
      <c r="TGM76" s="40"/>
      <c r="TGN76" s="41"/>
      <c r="TGO76" s="38"/>
      <c r="TGP76" s="39"/>
      <c r="TGQ76" s="40"/>
      <c r="TGR76" s="40"/>
      <c r="TGS76" s="40"/>
      <c r="TGT76" s="40"/>
      <c r="TGU76" s="40"/>
      <c r="TGV76" s="40"/>
      <c r="TGW76" s="41"/>
      <c r="TGX76" s="38"/>
      <c r="TGY76" s="39"/>
      <c r="TGZ76" s="40"/>
      <c r="THA76" s="40"/>
      <c r="THB76" s="40"/>
      <c r="THC76" s="40"/>
      <c r="THD76" s="40"/>
      <c r="THE76" s="40"/>
      <c r="THF76" s="41"/>
      <c r="THG76" s="38"/>
      <c r="THH76" s="39"/>
      <c r="THI76" s="40"/>
      <c r="THJ76" s="40"/>
      <c r="THK76" s="40"/>
      <c r="THL76" s="40"/>
      <c r="THM76" s="40"/>
      <c r="THN76" s="40"/>
      <c r="THO76" s="41"/>
      <c r="THP76" s="38"/>
      <c r="THQ76" s="39"/>
      <c r="THR76" s="40"/>
      <c r="THS76" s="40"/>
      <c r="THT76" s="40"/>
      <c r="THU76" s="40"/>
      <c r="THV76" s="40"/>
      <c r="THW76" s="40"/>
      <c r="THX76" s="41"/>
      <c r="THY76" s="38"/>
      <c r="THZ76" s="39"/>
      <c r="TIA76" s="40"/>
      <c r="TIB76" s="40"/>
      <c r="TIC76" s="40"/>
      <c r="TID76" s="40"/>
      <c r="TIE76" s="40"/>
      <c r="TIF76" s="40"/>
      <c r="TIG76" s="41"/>
      <c r="TIH76" s="38"/>
      <c r="TII76" s="39"/>
      <c r="TIJ76" s="40"/>
      <c r="TIK76" s="40"/>
      <c r="TIL76" s="40"/>
      <c r="TIM76" s="40"/>
      <c r="TIN76" s="40"/>
      <c r="TIO76" s="40"/>
      <c r="TIP76" s="41"/>
      <c r="TIQ76" s="38"/>
      <c r="TIR76" s="39"/>
      <c r="TIS76" s="40"/>
      <c r="TIT76" s="40"/>
      <c r="TIU76" s="40"/>
      <c r="TIV76" s="40"/>
      <c r="TIW76" s="40"/>
      <c r="TIX76" s="40"/>
      <c r="TIY76" s="41"/>
      <c r="TIZ76" s="38"/>
      <c r="TJA76" s="39"/>
      <c r="TJB76" s="40"/>
      <c r="TJC76" s="40"/>
      <c r="TJD76" s="40"/>
      <c r="TJE76" s="40"/>
      <c r="TJF76" s="40"/>
      <c r="TJG76" s="40"/>
      <c r="TJH76" s="41"/>
      <c r="TJI76" s="38"/>
      <c r="TJJ76" s="39"/>
      <c r="TJK76" s="40"/>
      <c r="TJL76" s="40"/>
      <c r="TJM76" s="40"/>
      <c r="TJN76" s="40"/>
      <c r="TJO76" s="40"/>
      <c r="TJP76" s="40"/>
      <c r="TJQ76" s="41"/>
      <c r="TJR76" s="38"/>
      <c r="TJS76" s="39"/>
      <c r="TJT76" s="40"/>
      <c r="TJU76" s="40"/>
      <c r="TJV76" s="40"/>
      <c r="TJW76" s="40"/>
      <c r="TJX76" s="40"/>
      <c r="TJY76" s="40"/>
      <c r="TJZ76" s="41"/>
      <c r="TKA76" s="38"/>
      <c r="TKB76" s="39"/>
      <c r="TKC76" s="40"/>
      <c r="TKD76" s="40"/>
      <c r="TKE76" s="40"/>
      <c r="TKF76" s="40"/>
      <c r="TKG76" s="40"/>
      <c r="TKH76" s="40"/>
      <c r="TKI76" s="41"/>
      <c r="TKJ76" s="38"/>
      <c r="TKK76" s="39"/>
      <c r="TKL76" s="40"/>
      <c r="TKM76" s="40"/>
      <c r="TKN76" s="40"/>
      <c r="TKO76" s="40"/>
      <c r="TKP76" s="40"/>
      <c r="TKQ76" s="40"/>
      <c r="TKR76" s="41"/>
      <c r="TKS76" s="38"/>
      <c r="TKT76" s="39"/>
      <c r="TKU76" s="40"/>
      <c r="TKV76" s="40"/>
      <c r="TKW76" s="40"/>
      <c r="TKX76" s="40"/>
      <c r="TKY76" s="40"/>
      <c r="TKZ76" s="40"/>
      <c r="TLA76" s="41"/>
      <c r="TLB76" s="38"/>
      <c r="TLC76" s="39"/>
      <c r="TLD76" s="40"/>
      <c r="TLE76" s="40"/>
      <c r="TLF76" s="40"/>
      <c r="TLG76" s="40"/>
      <c r="TLH76" s="40"/>
      <c r="TLI76" s="40"/>
      <c r="TLJ76" s="41"/>
      <c r="TLK76" s="38"/>
      <c r="TLL76" s="39"/>
      <c r="TLM76" s="40"/>
      <c r="TLN76" s="40"/>
      <c r="TLO76" s="40"/>
      <c r="TLP76" s="40"/>
      <c r="TLQ76" s="40"/>
      <c r="TLR76" s="40"/>
      <c r="TLS76" s="41"/>
      <c r="TLT76" s="38"/>
      <c r="TLU76" s="39"/>
      <c r="TLV76" s="40"/>
      <c r="TLW76" s="40"/>
      <c r="TLX76" s="40"/>
      <c r="TLY76" s="40"/>
      <c r="TLZ76" s="40"/>
      <c r="TMA76" s="40"/>
      <c r="TMB76" s="41"/>
      <c r="TMC76" s="38"/>
      <c r="TMD76" s="39"/>
      <c r="TME76" s="40"/>
      <c r="TMF76" s="40"/>
      <c r="TMG76" s="40"/>
      <c r="TMH76" s="40"/>
      <c r="TMI76" s="40"/>
      <c r="TMJ76" s="40"/>
      <c r="TMK76" s="41"/>
      <c r="TML76" s="38"/>
      <c r="TMM76" s="39"/>
      <c r="TMN76" s="40"/>
      <c r="TMO76" s="40"/>
      <c r="TMP76" s="40"/>
      <c r="TMQ76" s="40"/>
      <c r="TMR76" s="40"/>
      <c r="TMS76" s="40"/>
      <c r="TMT76" s="41"/>
      <c r="TMU76" s="38"/>
      <c r="TMV76" s="39"/>
      <c r="TMW76" s="40"/>
      <c r="TMX76" s="40"/>
      <c r="TMY76" s="40"/>
      <c r="TMZ76" s="40"/>
      <c r="TNA76" s="40"/>
      <c r="TNB76" s="40"/>
      <c r="TNC76" s="41"/>
      <c r="TND76" s="38"/>
      <c r="TNE76" s="39"/>
      <c r="TNF76" s="40"/>
      <c r="TNG76" s="40"/>
      <c r="TNH76" s="40"/>
      <c r="TNI76" s="40"/>
      <c r="TNJ76" s="40"/>
      <c r="TNK76" s="40"/>
      <c r="TNL76" s="41"/>
      <c r="TNM76" s="38"/>
      <c r="TNN76" s="39"/>
      <c r="TNO76" s="40"/>
      <c r="TNP76" s="40"/>
      <c r="TNQ76" s="40"/>
      <c r="TNR76" s="40"/>
      <c r="TNS76" s="40"/>
      <c r="TNT76" s="40"/>
      <c r="TNU76" s="41"/>
      <c r="TNV76" s="38"/>
      <c r="TNW76" s="39"/>
      <c r="TNX76" s="40"/>
      <c r="TNY76" s="40"/>
      <c r="TNZ76" s="40"/>
      <c r="TOA76" s="40"/>
      <c r="TOB76" s="40"/>
      <c r="TOC76" s="40"/>
      <c r="TOD76" s="41"/>
      <c r="TOE76" s="38"/>
      <c r="TOF76" s="39"/>
      <c r="TOG76" s="40"/>
      <c r="TOH76" s="40"/>
      <c r="TOI76" s="40"/>
      <c r="TOJ76" s="40"/>
      <c r="TOK76" s="40"/>
      <c r="TOL76" s="40"/>
      <c r="TOM76" s="41"/>
      <c r="TON76" s="38"/>
      <c r="TOO76" s="39"/>
      <c r="TOP76" s="40"/>
      <c r="TOQ76" s="40"/>
      <c r="TOR76" s="40"/>
      <c r="TOS76" s="40"/>
      <c r="TOT76" s="40"/>
      <c r="TOU76" s="40"/>
      <c r="TOV76" s="41"/>
      <c r="TOW76" s="38"/>
      <c r="TOX76" s="39"/>
      <c r="TOY76" s="40"/>
      <c r="TOZ76" s="40"/>
      <c r="TPA76" s="40"/>
      <c r="TPB76" s="40"/>
      <c r="TPC76" s="40"/>
      <c r="TPD76" s="40"/>
      <c r="TPE76" s="41"/>
      <c r="TPF76" s="38"/>
      <c r="TPG76" s="39"/>
      <c r="TPH76" s="40"/>
      <c r="TPI76" s="40"/>
      <c r="TPJ76" s="40"/>
      <c r="TPK76" s="40"/>
      <c r="TPL76" s="40"/>
      <c r="TPM76" s="40"/>
      <c r="TPN76" s="41"/>
      <c r="TPO76" s="38"/>
      <c r="TPP76" s="39"/>
      <c r="TPQ76" s="40"/>
      <c r="TPR76" s="40"/>
      <c r="TPS76" s="40"/>
      <c r="TPT76" s="40"/>
      <c r="TPU76" s="40"/>
      <c r="TPV76" s="40"/>
      <c r="TPW76" s="41"/>
      <c r="TPX76" s="38"/>
      <c r="TPY76" s="39"/>
      <c r="TPZ76" s="40"/>
      <c r="TQA76" s="40"/>
      <c r="TQB76" s="40"/>
      <c r="TQC76" s="40"/>
      <c r="TQD76" s="40"/>
      <c r="TQE76" s="40"/>
      <c r="TQF76" s="41"/>
      <c r="TQG76" s="38"/>
      <c r="TQH76" s="39"/>
      <c r="TQI76" s="40"/>
      <c r="TQJ76" s="40"/>
      <c r="TQK76" s="40"/>
      <c r="TQL76" s="40"/>
      <c r="TQM76" s="40"/>
      <c r="TQN76" s="40"/>
      <c r="TQO76" s="41"/>
      <c r="TQP76" s="38"/>
      <c r="TQQ76" s="39"/>
      <c r="TQR76" s="40"/>
      <c r="TQS76" s="40"/>
      <c r="TQT76" s="40"/>
      <c r="TQU76" s="40"/>
      <c r="TQV76" s="40"/>
      <c r="TQW76" s="40"/>
      <c r="TQX76" s="41"/>
      <c r="TQY76" s="38"/>
      <c r="TQZ76" s="39"/>
      <c r="TRA76" s="40"/>
      <c r="TRB76" s="40"/>
      <c r="TRC76" s="40"/>
      <c r="TRD76" s="40"/>
      <c r="TRE76" s="40"/>
      <c r="TRF76" s="40"/>
      <c r="TRG76" s="41"/>
      <c r="TRH76" s="38"/>
      <c r="TRI76" s="39"/>
      <c r="TRJ76" s="40"/>
      <c r="TRK76" s="40"/>
      <c r="TRL76" s="40"/>
      <c r="TRM76" s="40"/>
      <c r="TRN76" s="40"/>
      <c r="TRO76" s="40"/>
      <c r="TRP76" s="41"/>
      <c r="TRQ76" s="38"/>
      <c r="TRR76" s="39"/>
      <c r="TRS76" s="40"/>
      <c r="TRT76" s="40"/>
      <c r="TRU76" s="40"/>
      <c r="TRV76" s="40"/>
      <c r="TRW76" s="40"/>
      <c r="TRX76" s="40"/>
      <c r="TRY76" s="41"/>
      <c r="TRZ76" s="38"/>
      <c r="TSA76" s="39"/>
      <c r="TSB76" s="40"/>
      <c r="TSC76" s="40"/>
      <c r="TSD76" s="40"/>
      <c r="TSE76" s="40"/>
      <c r="TSF76" s="40"/>
      <c r="TSG76" s="40"/>
      <c r="TSH76" s="41"/>
      <c r="TSI76" s="38"/>
      <c r="TSJ76" s="39"/>
      <c r="TSK76" s="40"/>
      <c r="TSL76" s="40"/>
      <c r="TSM76" s="40"/>
      <c r="TSN76" s="40"/>
      <c r="TSO76" s="40"/>
      <c r="TSP76" s="40"/>
      <c r="TSQ76" s="41"/>
      <c r="TSR76" s="38"/>
      <c r="TSS76" s="39"/>
      <c r="TST76" s="40"/>
      <c r="TSU76" s="40"/>
      <c r="TSV76" s="40"/>
      <c r="TSW76" s="40"/>
      <c r="TSX76" s="40"/>
      <c r="TSY76" s="40"/>
      <c r="TSZ76" s="41"/>
      <c r="TTA76" s="38"/>
      <c r="TTB76" s="39"/>
      <c r="TTC76" s="40"/>
      <c r="TTD76" s="40"/>
      <c r="TTE76" s="40"/>
      <c r="TTF76" s="40"/>
      <c r="TTG76" s="40"/>
      <c r="TTH76" s="40"/>
      <c r="TTI76" s="41"/>
      <c r="TTJ76" s="38"/>
      <c r="TTK76" s="39"/>
      <c r="TTL76" s="40"/>
      <c r="TTM76" s="40"/>
      <c r="TTN76" s="40"/>
      <c r="TTO76" s="40"/>
      <c r="TTP76" s="40"/>
      <c r="TTQ76" s="40"/>
      <c r="TTR76" s="41"/>
      <c r="TTS76" s="38"/>
      <c r="TTT76" s="39"/>
      <c r="TTU76" s="40"/>
      <c r="TTV76" s="40"/>
      <c r="TTW76" s="40"/>
      <c r="TTX76" s="40"/>
      <c r="TTY76" s="40"/>
      <c r="TTZ76" s="40"/>
      <c r="TUA76" s="41"/>
      <c r="TUB76" s="38"/>
      <c r="TUC76" s="39"/>
      <c r="TUD76" s="40"/>
      <c r="TUE76" s="40"/>
      <c r="TUF76" s="40"/>
      <c r="TUG76" s="40"/>
      <c r="TUH76" s="40"/>
      <c r="TUI76" s="40"/>
      <c r="TUJ76" s="41"/>
      <c r="TUK76" s="38"/>
      <c r="TUL76" s="39"/>
      <c r="TUM76" s="40"/>
      <c r="TUN76" s="40"/>
      <c r="TUO76" s="40"/>
      <c r="TUP76" s="40"/>
      <c r="TUQ76" s="40"/>
      <c r="TUR76" s="40"/>
      <c r="TUS76" s="41"/>
      <c r="TUT76" s="38"/>
      <c r="TUU76" s="39"/>
      <c r="TUV76" s="40"/>
      <c r="TUW76" s="40"/>
      <c r="TUX76" s="40"/>
      <c r="TUY76" s="40"/>
      <c r="TUZ76" s="40"/>
      <c r="TVA76" s="40"/>
      <c r="TVB76" s="41"/>
      <c r="TVC76" s="38"/>
      <c r="TVD76" s="39"/>
      <c r="TVE76" s="40"/>
      <c r="TVF76" s="40"/>
      <c r="TVG76" s="40"/>
      <c r="TVH76" s="40"/>
      <c r="TVI76" s="40"/>
      <c r="TVJ76" s="40"/>
      <c r="TVK76" s="41"/>
      <c r="TVL76" s="38"/>
      <c r="TVM76" s="39"/>
      <c r="TVN76" s="40"/>
      <c r="TVO76" s="40"/>
      <c r="TVP76" s="40"/>
      <c r="TVQ76" s="40"/>
      <c r="TVR76" s="40"/>
      <c r="TVS76" s="40"/>
      <c r="TVT76" s="41"/>
      <c r="TVU76" s="38"/>
      <c r="TVV76" s="39"/>
      <c r="TVW76" s="40"/>
      <c r="TVX76" s="40"/>
      <c r="TVY76" s="40"/>
      <c r="TVZ76" s="40"/>
      <c r="TWA76" s="40"/>
      <c r="TWB76" s="40"/>
      <c r="TWC76" s="41"/>
      <c r="TWD76" s="38"/>
      <c r="TWE76" s="39"/>
      <c r="TWF76" s="40"/>
      <c r="TWG76" s="40"/>
      <c r="TWH76" s="40"/>
      <c r="TWI76" s="40"/>
      <c r="TWJ76" s="40"/>
      <c r="TWK76" s="40"/>
      <c r="TWL76" s="41"/>
      <c r="TWM76" s="38"/>
      <c r="TWN76" s="39"/>
      <c r="TWO76" s="40"/>
      <c r="TWP76" s="40"/>
      <c r="TWQ76" s="40"/>
      <c r="TWR76" s="40"/>
      <c r="TWS76" s="40"/>
      <c r="TWT76" s="40"/>
      <c r="TWU76" s="41"/>
      <c r="TWV76" s="38"/>
      <c r="TWW76" s="39"/>
      <c r="TWX76" s="40"/>
      <c r="TWY76" s="40"/>
      <c r="TWZ76" s="40"/>
      <c r="TXA76" s="40"/>
      <c r="TXB76" s="40"/>
      <c r="TXC76" s="40"/>
      <c r="TXD76" s="41"/>
      <c r="TXE76" s="38"/>
      <c r="TXF76" s="39"/>
      <c r="TXG76" s="40"/>
      <c r="TXH76" s="40"/>
      <c r="TXI76" s="40"/>
      <c r="TXJ76" s="40"/>
      <c r="TXK76" s="40"/>
      <c r="TXL76" s="40"/>
      <c r="TXM76" s="41"/>
      <c r="TXN76" s="38"/>
      <c r="TXO76" s="39"/>
      <c r="TXP76" s="40"/>
      <c r="TXQ76" s="40"/>
      <c r="TXR76" s="40"/>
      <c r="TXS76" s="40"/>
      <c r="TXT76" s="40"/>
      <c r="TXU76" s="40"/>
      <c r="TXV76" s="41"/>
      <c r="TXW76" s="38"/>
      <c r="TXX76" s="39"/>
      <c r="TXY76" s="40"/>
      <c r="TXZ76" s="40"/>
      <c r="TYA76" s="40"/>
      <c r="TYB76" s="40"/>
      <c r="TYC76" s="40"/>
      <c r="TYD76" s="40"/>
      <c r="TYE76" s="41"/>
      <c r="TYF76" s="38"/>
      <c r="TYG76" s="39"/>
      <c r="TYH76" s="40"/>
      <c r="TYI76" s="40"/>
      <c r="TYJ76" s="40"/>
      <c r="TYK76" s="40"/>
      <c r="TYL76" s="40"/>
      <c r="TYM76" s="40"/>
      <c r="TYN76" s="41"/>
      <c r="TYO76" s="38"/>
      <c r="TYP76" s="39"/>
      <c r="TYQ76" s="40"/>
      <c r="TYR76" s="40"/>
      <c r="TYS76" s="40"/>
      <c r="TYT76" s="40"/>
      <c r="TYU76" s="40"/>
      <c r="TYV76" s="40"/>
      <c r="TYW76" s="41"/>
      <c r="TYX76" s="38"/>
      <c r="TYY76" s="39"/>
      <c r="TYZ76" s="40"/>
      <c r="TZA76" s="40"/>
      <c r="TZB76" s="40"/>
      <c r="TZC76" s="40"/>
      <c r="TZD76" s="40"/>
      <c r="TZE76" s="40"/>
      <c r="TZF76" s="41"/>
      <c r="TZG76" s="38"/>
      <c r="TZH76" s="39"/>
      <c r="TZI76" s="40"/>
      <c r="TZJ76" s="40"/>
      <c r="TZK76" s="40"/>
      <c r="TZL76" s="40"/>
      <c r="TZM76" s="40"/>
      <c r="TZN76" s="40"/>
      <c r="TZO76" s="41"/>
      <c r="TZP76" s="38"/>
      <c r="TZQ76" s="39"/>
      <c r="TZR76" s="40"/>
      <c r="TZS76" s="40"/>
      <c r="TZT76" s="40"/>
      <c r="TZU76" s="40"/>
      <c r="TZV76" s="40"/>
      <c r="TZW76" s="40"/>
      <c r="TZX76" s="41"/>
      <c r="TZY76" s="38"/>
      <c r="TZZ76" s="39"/>
      <c r="UAA76" s="40"/>
      <c r="UAB76" s="40"/>
      <c r="UAC76" s="40"/>
      <c r="UAD76" s="40"/>
      <c r="UAE76" s="40"/>
      <c r="UAF76" s="40"/>
      <c r="UAG76" s="41"/>
      <c r="UAH76" s="38"/>
      <c r="UAI76" s="39"/>
      <c r="UAJ76" s="40"/>
      <c r="UAK76" s="40"/>
      <c r="UAL76" s="40"/>
      <c r="UAM76" s="40"/>
      <c r="UAN76" s="40"/>
      <c r="UAO76" s="40"/>
      <c r="UAP76" s="41"/>
      <c r="UAQ76" s="38"/>
      <c r="UAR76" s="39"/>
      <c r="UAS76" s="40"/>
      <c r="UAT76" s="40"/>
      <c r="UAU76" s="40"/>
      <c r="UAV76" s="40"/>
      <c r="UAW76" s="40"/>
      <c r="UAX76" s="40"/>
      <c r="UAY76" s="41"/>
      <c r="UAZ76" s="38"/>
      <c r="UBA76" s="39"/>
      <c r="UBB76" s="40"/>
      <c r="UBC76" s="40"/>
      <c r="UBD76" s="40"/>
      <c r="UBE76" s="40"/>
      <c r="UBF76" s="40"/>
      <c r="UBG76" s="40"/>
      <c r="UBH76" s="41"/>
      <c r="UBI76" s="38"/>
      <c r="UBJ76" s="39"/>
      <c r="UBK76" s="40"/>
      <c r="UBL76" s="40"/>
      <c r="UBM76" s="40"/>
      <c r="UBN76" s="40"/>
      <c r="UBO76" s="40"/>
      <c r="UBP76" s="40"/>
      <c r="UBQ76" s="41"/>
      <c r="UBR76" s="38"/>
      <c r="UBS76" s="39"/>
      <c r="UBT76" s="40"/>
      <c r="UBU76" s="40"/>
      <c r="UBV76" s="40"/>
      <c r="UBW76" s="40"/>
      <c r="UBX76" s="40"/>
      <c r="UBY76" s="40"/>
      <c r="UBZ76" s="41"/>
      <c r="UCA76" s="38"/>
      <c r="UCB76" s="39"/>
      <c r="UCC76" s="40"/>
      <c r="UCD76" s="40"/>
      <c r="UCE76" s="40"/>
      <c r="UCF76" s="40"/>
      <c r="UCG76" s="40"/>
      <c r="UCH76" s="40"/>
      <c r="UCI76" s="41"/>
      <c r="UCJ76" s="38"/>
      <c r="UCK76" s="39"/>
      <c r="UCL76" s="40"/>
      <c r="UCM76" s="40"/>
      <c r="UCN76" s="40"/>
      <c r="UCO76" s="40"/>
      <c r="UCP76" s="40"/>
      <c r="UCQ76" s="40"/>
      <c r="UCR76" s="41"/>
      <c r="UCS76" s="38"/>
      <c r="UCT76" s="39"/>
      <c r="UCU76" s="40"/>
      <c r="UCV76" s="40"/>
      <c r="UCW76" s="40"/>
      <c r="UCX76" s="40"/>
      <c r="UCY76" s="40"/>
      <c r="UCZ76" s="40"/>
      <c r="UDA76" s="41"/>
      <c r="UDB76" s="38"/>
      <c r="UDC76" s="39"/>
      <c r="UDD76" s="40"/>
      <c r="UDE76" s="40"/>
      <c r="UDF76" s="40"/>
      <c r="UDG76" s="40"/>
      <c r="UDH76" s="40"/>
      <c r="UDI76" s="40"/>
      <c r="UDJ76" s="41"/>
      <c r="UDK76" s="38"/>
      <c r="UDL76" s="39"/>
      <c r="UDM76" s="40"/>
      <c r="UDN76" s="40"/>
      <c r="UDO76" s="40"/>
      <c r="UDP76" s="40"/>
      <c r="UDQ76" s="40"/>
      <c r="UDR76" s="40"/>
      <c r="UDS76" s="41"/>
      <c r="UDT76" s="38"/>
      <c r="UDU76" s="39"/>
      <c r="UDV76" s="40"/>
      <c r="UDW76" s="40"/>
      <c r="UDX76" s="40"/>
      <c r="UDY76" s="40"/>
      <c r="UDZ76" s="40"/>
      <c r="UEA76" s="40"/>
      <c r="UEB76" s="41"/>
      <c r="UEC76" s="38"/>
      <c r="UED76" s="39"/>
      <c r="UEE76" s="40"/>
      <c r="UEF76" s="40"/>
      <c r="UEG76" s="40"/>
      <c r="UEH76" s="40"/>
      <c r="UEI76" s="40"/>
      <c r="UEJ76" s="40"/>
      <c r="UEK76" s="41"/>
      <c r="UEL76" s="38"/>
      <c r="UEM76" s="39"/>
      <c r="UEN76" s="40"/>
      <c r="UEO76" s="40"/>
      <c r="UEP76" s="40"/>
      <c r="UEQ76" s="40"/>
      <c r="UER76" s="40"/>
      <c r="UES76" s="40"/>
      <c r="UET76" s="41"/>
      <c r="UEU76" s="38"/>
      <c r="UEV76" s="39"/>
      <c r="UEW76" s="40"/>
      <c r="UEX76" s="40"/>
      <c r="UEY76" s="40"/>
      <c r="UEZ76" s="40"/>
      <c r="UFA76" s="40"/>
      <c r="UFB76" s="40"/>
      <c r="UFC76" s="41"/>
      <c r="UFD76" s="38"/>
      <c r="UFE76" s="39"/>
      <c r="UFF76" s="40"/>
      <c r="UFG76" s="40"/>
      <c r="UFH76" s="40"/>
      <c r="UFI76" s="40"/>
      <c r="UFJ76" s="40"/>
      <c r="UFK76" s="40"/>
      <c r="UFL76" s="41"/>
      <c r="UFM76" s="38"/>
      <c r="UFN76" s="39"/>
      <c r="UFO76" s="40"/>
      <c r="UFP76" s="40"/>
      <c r="UFQ76" s="40"/>
      <c r="UFR76" s="40"/>
      <c r="UFS76" s="40"/>
      <c r="UFT76" s="40"/>
      <c r="UFU76" s="41"/>
      <c r="UFV76" s="38"/>
      <c r="UFW76" s="39"/>
      <c r="UFX76" s="40"/>
      <c r="UFY76" s="40"/>
      <c r="UFZ76" s="40"/>
      <c r="UGA76" s="40"/>
      <c r="UGB76" s="40"/>
      <c r="UGC76" s="40"/>
      <c r="UGD76" s="41"/>
      <c r="UGE76" s="38"/>
      <c r="UGF76" s="39"/>
      <c r="UGG76" s="40"/>
      <c r="UGH76" s="40"/>
      <c r="UGI76" s="40"/>
      <c r="UGJ76" s="40"/>
      <c r="UGK76" s="40"/>
      <c r="UGL76" s="40"/>
      <c r="UGM76" s="41"/>
      <c r="UGN76" s="38"/>
      <c r="UGO76" s="39"/>
      <c r="UGP76" s="40"/>
      <c r="UGQ76" s="40"/>
      <c r="UGR76" s="40"/>
      <c r="UGS76" s="40"/>
      <c r="UGT76" s="40"/>
      <c r="UGU76" s="40"/>
      <c r="UGV76" s="41"/>
      <c r="UGW76" s="38"/>
      <c r="UGX76" s="39"/>
      <c r="UGY76" s="40"/>
      <c r="UGZ76" s="40"/>
      <c r="UHA76" s="40"/>
      <c r="UHB76" s="40"/>
      <c r="UHC76" s="40"/>
      <c r="UHD76" s="40"/>
      <c r="UHE76" s="41"/>
      <c r="UHF76" s="38"/>
      <c r="UHG76" s="39"/>
      <c r="UHH76" s="40"/>
      <c r="UHI76" s="40"/>
      <c r="UHJ76" s="40"/>
      <c r="UHK76" s="40"/>
      <c r="UHL76" s="40"/>
      <c r="UHM76" s="40"/>
      <c r="UHN76" s="41"/>
      <c r="UHO76" s="38"/>
      <c r="UHP76" s="39"/>
      <c r="UHQ76" s="40"/>
      <c r="UHR76" s="40"/>
      <c r="UHS76" s="40"/>
      <c r="UHT76" s="40"/>
      <c r="UHU76" s="40"/>
      <c r="UHV76" s="40"/>
      <c r="UHW76" s="41"/>
      <c r="UHX76" s="38"/>
      <c r="UHY76" s="39"/>
      <c r="UHZ76" s="40"/>
      <c r="UIA76" s="40"/>
      <c r="UIB76" s="40"/>
      <c r="UIC76" s="40"/>
      <c r="UID76" s="40"/>
      <c r="UIE76" s="40"/>
      <c r="UIF76" s="41"/>
      <c r="UIG76" s="38"/>
      <c r="UIH76" s="39"/>
      <c r="UII76" s="40"/>
      <c r="UIJ76" s="40"/>
      <c r="UIK76" s="40"/>
      <c r="UIL76" s="40"/>
      <c r="UIM76" s="40"/>
      <c r="UIN76" s="40"/>
      <c r="UIO76" s="41"/>
      <c r="UIP76" s="38"/>
      <c r="UIQ76" s="39"/>
      <c r="UIR76" s="40"/>
      <c r="UIS76" s="40"/>
      <c r="UIT76" s="40"/>
      <c r="UIU76" s="40"/>
      <c r="UIV76" s="40"/>
      <c r="UIW76" s="40"/>
      <c r="UIX76" s="41"/>
      <c r="UIY76" s="38"/>
      <c r="UIZ76" s="39"/>
      <c r="UJA76" s="40"/>
      <c r="UJB76" s="40"/>
      <c r="UJC76" s="40"/>
      <c r="UJD76" s="40"/>
      <c r="UJE76" s="40"/>
      <c r="UJF76" s="40"/>
      <c r="UJG76" s="41"/>
      <c r="UJH76" s="38"/>
      <c r="UJI76" s="39"/>
      <c r="UJJ76" s="40"/>
      <c r="UJK76" s="40"/>
      <c r="UJL76" s="40"/>
      <c r="UJM76" s="40"/>
      <c r="UJN76" s="40"/>
      <c r="UJO76" s="40"/>
      <c r="UJP76" s="41"/>
      <c r="UJQ76" s="38"/>
      <c r="UJR76" s="39"/>
      <c r="UJS76" s="40"/>
      <c r="UJT76" s="40"/>
      <c r="UJU76" s="40"/>
      <c r="UJV76" s="40"/>
      <c r="UJW76" s="40"/>
      <c r="UJX76" s="40"/>
      <c r="UJY76" s="41"/>
      <c r="UJZ76" s="38"/>
      <c r="UKA76" s="39"/>
      <c r="UKB76" s="40"/>
      <c r="UKC76" s="40"/>
      <c r="UKD76" s="40"/>
      <c r="UKE76" s="40"/>
      <c r="UKF76" s="40"/>
      <c r="UKG76" s="40"/>
      <c r="UKH76" s="41"/>
      <c r="UKI76" s="38"/>
      <c r="UKJ76" s="39"/>
      <c r="UKK76" s="40"/>
      <c r="UKL76" s="40"/>
      <c r="UKM76" s="40"/>
      <c r="UKN76" s="40"/>
      <c r="UKO76" s="40"/>
      <c r="UKP76" s="40"/>
      <c r="UKQ76" s="41"/>
      <c r="UKR76" s="38"/>
      <c r="UKS76" s="39"/>
      <c r="UKT76" s="40"/>
      <c r="UKU76" s="40"/>
      <c r="UKV76" s="40"/>
      <c r="UKW76" s="40"/>
      <c r="UKX76" s="40"/>
      <c r="UKY76" s="40"/>
      <c r="UKZ76" s="41"/>
      <c r="ULA76" s="38"/>
      <c r="ULB76" s="39"/>
      <c r="ULC76" s="40"/>
      <c r="ULD76" s="40"/>
      <c r="ULE76" s="40"/>
      <c r="ULF76" s="40"/>
      <c r="ULG76" s="40"/>
      <c r="ULH76" s="40"/>
      <c r="ULI76" s="41"/>
      <c r="ULJ76" s="38"/>
      <c r="ULK76" s="39"/>
      <c r="ULL76" s="40"/>
      <c r="ULM76" s="40"/>
      <c r="ULN76" s="40"/>
      <c r="ULO76" s="40"/>
      <c r="ULP76" s="40"/>
      <c r="ULQ76" s="40"/>
      <c r="ULR76" s="41"/>
      <c r="ULS76" s="38"/>
      <c r="ULT76" s="39"/>
      <c r="ULU76" s="40"/>
      <c r="ULV76" s="40"/>
      <c r="ULW76" s="40"/>
      <c r="ULX76" s="40"/>
      <c r="ULY76" s="40"/>
      <c r="ULZ76" s="40"/>
      <c r="UMA76" s="41"/>
      <c r="UMB76" s="38"/>
      <c r="UMC76" s="39"/>
      <c r="UMD76" s="40"/>
      <c r="UME76" s="40"/>
      <c r="UMF76" s="40"/>
      <c r="UMG76" s="40"/>
      <c r="UMH76" s="40"/>
      <c r="UMI76" s="40"/>
      <c r="UMJ76" s="41"/>
      <c r="UMK76" s="38"/>
      <c r="UML76" s="39"/>
      <c r="UMM76" s="40"/>
      <c r="UMN76" s="40"/>
      <c r="UMO76" s="40"/>
      <c r="UMP76" s="40"/>
      <c r="UMQ76" s="40"/>
      <c r="UMR76" s="40"/>
      <c r="UMS76" s="41"/>
      <c r="UMT76" s="38"/>
      <c r="UMU76" s="39"/>
      <c r="UMV76" s="40"/>
      <c r="UMW76" s="40"/>
      <c r="UMX76" s="40"/>
      <c r="UMY76" s="40"/>
      <c r="UMZ76" s="40"/>
      <c r="UNA76" s="40"/>
      <c r="UNB76" s="41"/>
      <c r="UNC76" s="38"/>
      <c r="UND76" s="39"/>
      <c r="UNE76" s="40"/>
      <c r="UNF76" s="40"/>
      <c r="UNG76" s="40"/>
      <c r="UNH76" s="40"/>
      <c r="UNI76" s="40"/>
      <c r="UNJ76" s="40"/>
      <c r="UNK76" s="41"/>
      <c r="UNL76" s="38"/>
      <c r="UNM76" s="39"/>
      <c r="UNN76" s="40"/>
      <c r="UNO76" s="40"/>
      <c r="UNP76" s="40"/>
      <c r="UNQ76" s="40"/>
      <c r="UNR76" s="40"/>
      <c r="UNS76" s="40"/>
      <c r="UNT76" s="41"/>
      <c r="UNU76" s="38"/>
      <c r="UNV76" s="39"/>
      <c r="UNW76" s="40"/>
      <c r="UNX76" s="40"/>
      <c r="UNY76" s="40"/>
      <c r="UNZ76" s="40"/>
      <c r="UOA76" s="40"/>
      <c r="UOB76" s="40"/>
      <c r="UOC76" s="41"/>
      <c r="UOD76" s="38"/>
      <c r="UOE76" s="39"/>
      <c r="UOF76" s="40"/>
      <c r="UOG76" s="40"/>
      <c r="UOH76" s="40"/>
      <c r="UOI76" s="40"/>
      <c r="UOJ76" s="40"/>
      <c r="UOK76" s="40"/>
      <c r="UOL76" s="41"/>
      <c r="UOM76" s="38"/>
      <c r="UON76" s="39"/>
      <c r="UOO76" s="40"/>
      <c r="UOP76" s="40"/>
      <c r="UOQ76" s="40"/>
      <c r="UOR76" s="40"/>
      <c r="UOS76" s="40"/>
      <c r="UOT76" s="40"/>
      <c r="UOU76" s="41"/>
      <c r="UOV76" s="38"/>
      <c r="UOW76" s="39"/>
      <c r="UOX76" s="40"/>
      <c r="UOY76" s="40"/>
      <c r="UOZ76" s="40"/>
      <c r="UPA76" s="40"/>
      <c r="UPB76" s="40"/>
      <c r="UPC76" s="40"/>
      <c r="UPD76" s="41"/>
      <c r="UPE76" s="38"/>
      <c r="UPF76" s="39"/>
      <c r="UPG76" s="40"/>
      <c r="UPH76" s="40"/>
      <c r="UPI76" s="40"/>
      <c r="UPJ76" s="40"/>
      <c r="UPK76" s="40"/>
      <c r="UPL76" s="40"/>
      <c r="UPM76" s="41"/>
      <c r="UPN76" s="38"/>
      <c r="UPO76" s="39"/>
      <c r="UPP76" s="40"/>
      <c r="UPQ76" s="40"/>
      <c r="UPR76" s="40"/>
      <c r="UPS76" s="40"/>
      <c r="UPT76" s="40"/>
      <c r="UPU76" s="40"/>
      <c r="UPV76" s="41"/>
      <c r="UPW76" s="38"/>
      <c r="UPX76" s="39"/>
      <c r="UPY76" s="40"/>
      <c r="UPZ76" s="40"/>
      <c r="UQA76" s="40"/>
      <c r="UQB76" s="40"/>
      <c r="UQC76" s="40"/>
      <c r="UQD76" s="40"/>
      <c r="UQE76" s="41"/>
      <c r="UQF76" s="38"/>
      <c r="UQG76" s="39"/>
      <c r="UQH76" s="40"/>
      <c r="UQI76" s="40"/>
      <c r="UQJ76" s="40"/>
      <c r="UQK76" s="40"/>
      <c r="UQL76" s="40"/>
      <c r="UQM76" s="40"/>
      <c r="UQN76" s="41"/>
      <c r="UQO76" s="38"/>
      <c r="UQP76" s="39"/>
      <c r="UQQ76" s="40"/>
      <c r="UQR76" s="40"/>
      <c r="UQS76" s="40"/>
      <c r="UQT76" s="40"/>
      <c r="UQU76" s="40"/>
      <c r="UQV76" s="40"/>
      <c r="UQW76" s="41"/>
      <c r="UQX76" s="38"/>
      <c r="UQY76" s="39"/>
      <c r="UQZ76" s="40"/>
      <c r="URA76" s="40"/>
      <c r="URB76" s="40"/>
      <c r="URC76" s="40"/>
      <c r="URD76" s="40"/>
      <c r="URE76" s="40"/>
      <c r="URF76" s="41"/>
      <c r="URG76" s="38"/>
      <c r="URH76" s="39"/>
      <c r="URI76" s="40"/>
      <c r="URJ76" s="40"/>
      <c r="URK76" s="40"/>
      <c r="URL76" s="40"/>
      <c r="URM76" s="40"/>
      <c r="URN76" s="40"/>
      <c r="URO76" s="41"/>
      <c r="URP76" s="38"/>
      <c r="URQ76" s="39"/>
      <c r="URR76" s="40"/>
      <c r="URS76" s="40"/>
      <c r="URT76" s="40"/>
      <c r="URU76" s="40"/>
      <c r="URV76" s="40"/>
      <c r="URW76" s="40"/>
      <c r="URX76" s="41"/>
      <c r="URY76" s="38"/>
      <c r="URZ76" s="39"/>
      <c r="USA76" s="40"/>
      <c r="USB76" s="40"/>
      <c r="USC76" s="40"/>
      <c r="USD76" s="40"/>
      <c r="USE76" s="40"/>
      <c r="USF76" s="40"/>
      <c r="USG76" s="41"/>
      <c r="USH76" s="38"/>
      <c r="USI76" s="39"/>
      <c r="USJ76" s="40"/>
      <c r="USK76" s="40"/>
      <c r="USL76" s="40"/>
      <c r="USM76" s="40"/>
      <c r="USN76" s="40"/>
      <c r="USO76" s="40"/>
      <c r="USP76" s="41"/>
      <c r="USQ76" s="38"/>
      <c r="USR76" s="39"/>
      <c r="USS76" s="40"/>
      <c r="UST76" s="40"/>
      <c r="USU76" s="40"/>
      <c r="USV76" s="40"/>
      <c r="USW76" s="40"/>
      <c r="USX76" s="40"/>
      <c r="USY76" s="41"/>
      <c r="USZ76" s="38"/>
      <c r="UTA76" s="39"/>
      <c r="UTB76" s="40"/>
      <c r="UTC76" s="40"/>
      <c r="UTD76" s="40"/>
      <c r="UTE76" s="40"/>
      <c r="UTF76" s="40"/>
      <c r="UTG76" s="40"/>
      <c r="UTH76" s="41"/>
      <c r="UTI76" s="38"/>
      <c r="UTJ76" s="39"/>
      <c r="UTK76" s="40"/>
      <c r="UTL76" s="40"/>
      <c r="UTM76" s="40"/>
      <c r="UTN76" s="40"/>
      <c r="UTO76" s="40"/>
      <c r="UTP76" s="40"/>
      <c r="UTQ76" s="41"/>
      <c r="UTR76" s="38"/>
      <c r="UTS76" s="39"/>
      <c r="UTT76" s="40"/>
      <c r="UTU76" s="40"/>
      <c r="UTV76" s="40"/>
      <c r="UTW76" s="40"/>
      <c r="UTX76" s="40"/>
      <c r="UTY76" s="40"/>
      <c r="UTZ76" s="41"/>
      <c r="UUA76" s="38"/>
      <c r="UUB76" s="39"/>
      <c r="UUC76" s="40"/>
      <c r="UUD76" s="40"/>
      <c r="UUE76" s="40"/>
      <c r="UUF76" s="40"/>
      <c r="UUG76" s="40"/>
      <c r="UUH76" s="40"/>
      <c r="UUI76" s="41"/>
      <c r="UUJ76" s="38"/>
      <c r="UUK76" s="39"/>
      <c r="UUL76" s="40"/>
      <c r="UUM76" s="40"/>
      <c r="UUN76" s="40"/>
      <c r="UUO76" s="40"/>
      <c r="UUP76" s="40"/>
      <c r="UUQ76" s="40"/>
      <c r="UUR76" s="41"/>
      <c r="UUS76" s="38"/>
      <c r="UUT76" s="39"/>
      <c r="UUU76" s="40"/>
      <c r="UUV76" s="40"/>
      <c r="UUW76" s="40"/>
      <c r="UUX76" s="40"/>
      <c r="UUY76" s="40"/>
      <c r="UUZ76" s="40"/>
      <c r="UVA76" s="41"/>
      <c r="UVB76" s="38"/>
      <c r="UVC76" s="39"/>
      <c r="UVD76" s="40"/>
      <c r="UVE76" s="40"/>
      <c r="UVF76" s="40"/>
      <c r="UVG76" s="40"/>
      <c r="UVH76" s="40"/>
      <c r="UVI76" s="40"/>
      <c r="UVJ76" s="41"/>
      <c r="UVK76" s="38"/>
      <c r="UVL76" s="39"/>
      <c r="UVM76" s="40"/>
      <c r="UVN76" s="40"/>
      <c r="UVO76" s="40"/>
      <c r="UVP76" s="40"/>
      <c r="UVQ76" s="40"/>
      <c r="UVR76" s="40"/>
      <c r="UVS76" s="41"/>
      <c r="UVT76" s="38"/>
      <c r="UVU76" s="39"/>
      <c r="UVV76" s="40"/>
      <c r="UVW76" s="40"/>
      <c r="UVX76" s="40"/>
      <c r="UVY76" s="40"/>
      <c r="UVZ76" s="40"/>
      <c r="UWA76" s="40"/>
      <c r="UWB76" s="41"/>
      <c r="UWC76" s="38"/>
      <c r="UWD76" s="39"/>
      <c r="UWE76" s="40"/>
      <c r="UWF76" s="40"/>
      <c r="UWG76" s="40"/>
      <c r="UWH76" s="40"/>
      <c r="UWI76" s="40"/>
      <c r="UWJ76" s="40"/>
      <c r="UWK76" s="41"/>
      <c r="UWL76" s="38"/>
      <c r="UWM76" s="39"/>
      <c r="UWN76" s="40"/>
      <c r="UWO76" s="40"/>
      <c r="UWP76" s="40"/>
      <c r="UWQ76" s="40"/>
      <c r="UWR76" s="40"/>
      <c r="UWS76" s="40"/>
      <c r="UWT76" s="41"/>
      <c r="UWU76" s="38"/>
      <c r="UWV76" s="39"/>
      <c r="UWW76" s="40"/>
      <c r="UWX76" s="40"/>
      <c r="UWY76" s="40"/>
      <c r="UWZ76" s="40"/>
      <c r="UXA76" s="40"/>
      <c r="UXB76" s="40"/>
      <c r="UXC76" s="41"/>
      <c r="UXD76" s="38"/>
      <c r="UXE76" s="39"/>
      <c r="UXF76" s="40"/>
      <c r="UXG76" s="40"/>
      <c r="UXH76" s="40"/>
      <c r="UXI76" s="40"/>
      <c r="UXJ76" s="40"/>
      <c r="UXK76" s="40"/>
      <c r="UXL76" s="41"/>
      <c r="UXM76" s="38"/>
      <c r="UXN76" s="39"/>
      <c r="UXO76" s="40"/>
      <c r="UXP76" s="40"/>
      <c r="UXQ76" s="40"/>
      <c r="UXR76" s="40"/>
      <c r="UXS76" s="40"/>
      <c r="UXT76" s="40"/>
      <c r="UXU76" s="41"/>
      <c r="UXV76" s="38"/>
      <c r="UXW76" s="39"/>
      <c r="UXX76" s="40"/>
      <c r="UXY76" s="40"/>
      <c r="UXZ76" s="40"/>
      <c r="UYA76" s="40"/>
      <c r="UYB76" s="40"/>
      <c r="UYC76" s="40"/>
      <c r="UYD76" s="41"/>
      <c r="UYE76" s="38"/>
      <c r="UYF76" s="39"/>
      <c r="UYG76" s="40"/>
      <c r="UYH76" s="40"/>
      <c r="UYI76" s="40"/>
      <c r="UYJ76" s="40"/>
      <c r="UYK76" s="40"/>
      <c r="UYL76" s="40"/>
      <c r="UYM76" s="41"/>
      <c r="UYN76" s="38"/>
      <c r="UYO76" s="39"/>
      <c r="UYP76" s="40"/>
      <c r="UYQ76" s="40"/>
      <c r="UYR76" s="40"/>
      <c r="UYS76" s="40"/>
      <c r="UYT76" s="40"/>
      <c r="UYU76" s="40"/>
      <c r="UYV76" s="41"/>
      <c r="UYW76" s="38"/>
      <c r="UYX76" s="39"/>
      <c r="UYY76" s="40"/>
      <c r="UYZ76" s="40"/>
      <c r="UZA76" s="40"/>
      <c r="UZB76" s="40"/>
      <c r="UZC76" s="40"/>
      <c r="UZD76" s="40"/>
      <c r="UZE76" s="41"/>
      <c r="UZF76" s="38"/>
      <c r="UZG76" s="39"/>
      <c r="UZH76" s="40"/>
      <c r="UZI76" s="40"/>
      <c r="UZJ76" s="40"/>
      <c r="UZK76" s="40"/>
      <c r="UZL76" s="40"/>
      <c r="UZM76" s="40"/>
      <c r="UZN76" s="41"/>
      <c r="UZO76" s="38"/>
      <c r="UZP76" s="39"/>
      <c r="UZQ76" s="40"/>
      <c r="UZR76" s="40"/>
      <c r="UZS76" s="40"/>
      <c r="UZT76" s="40"/>
      <c r="UZU76" s="40"/>
      <c r="UZV76" s="40"/>
      <c r="UZW76" s="41"/>
      <c r="UZX76" s="38"/>
      <c r="UZY76" s="39"/>
      <c r="UZZ76" s="40"/>
      <c r="VAA76" s="40"/>
      <c r="VAB76" s="40"/>
      <c r="VAC76" s="40"/>
      <c r="VAD76" s="40"/>
      <c r="VAE76" s="40"/>
      <c r="VAF76" s="41"/>
      <c r="VAG76" s="38"/>
      <c r="VAH76" s="39"/>
      <c r="VAI76" s="40"/>
      <c r="VAJ76" s="40"/>
      <c r="VAK76" s="40"/>
      <c r="VAL76" s="40"/>
      <c r="VAM76" s="40"/>
      <c r="VAN76" s="40"/>
      <c r="VAO76" s="41"/>
      <c r="VAP76" s="38"/>
      <c r="VAQ76" s="39"/>
      <c r="VAR76" s="40"/>
      <c r="VAS76" s="40"/>
      <c r="VAT76" s="40"/>
      <c r="VAU76" s="40"/>
      <c r="VAV76" s="40"/>
      <c r="VAW76" s="40"/>
      <c r="VAX76" s="41"/>
      <c r="VAY76" s="38"/>
      <c r="VAZ76" s="39"/>
      <c r="VBA76" s="40"/>
      <c r="VBB76" s="40"/>
      <c r="VBC76" s="40"/>
      <c r="VBD76" s="40"/>
      <c r="VBE76" s="40"/>
      <c r="VBF76" s="40"/>
      <c r="VBG76" s="41"/>
      <c r="VBH76" s="38"/>
      <c r="VBI76" s="39"/>
      <c r="VBJ76" s="40"/>
      <c r="VBK76" s="40"/>
      <c r="VBL76" s="40"/>
      <c r="VBM76" s="40"/>
      <c r="VBN76" s="40"/>
      <c r="VBO76" s="40"/>
      <c r="VBP76" s="41"/>
      <c r="VBQ76" s="38"/>
      <c r="VBR76" s="39"/>
      <c r="VBS76" s="40"/>
      <c r="VBT76" s="40"/>
      <c r="VBU76" s="40"/>
      <c r="VBV76" s="40"/>
      <c r="VBW76" s="40"/>
      <c r="VBX76" s="40"/>
      <c r="VBY76" s="41"/>
      <c r="VBZ76" s="38"/>
      <c r="VCA76" s="39"/>
      <c r="VCB76" s="40"/>
      <c r="VCC76" s="40"/>
      <c r="VCD76" s="40"/>
      <c r="VCE76" s="40"/>
      <c r="VCF76" s="40"/>
      <c r="VCG76" s="40"/>
      <c r="VCH76" s="41"/>
      <c r="VCI76" s="38"/>
      <c r="VCJ76" s="39"/>
      <c r="VCK76" s="40"/>
      <c r="VCL76" s="40"/>
      <c r="VCM76" s="40"/>
      <c r="VCN76" s="40"/>
      <c r="VCO76" s="40"/>
      <c r="VCP76" s="40"/>
      <c r="VCQ76" s="41"/>
      <c r="VCR76" s="38"/>
      <c r="VCS76" s="39"/>
      <c r="VCT76" s="40"/>
      <c r="VCU76" s="40"/>
      <c r="VCV76" s="40"/>
      <c r="VCW76" s="40"/>
      <c r="VCX76" s="40"/>
      <c r="VCY76" s="40"/>
      <c r="VCZ76" s="41"/>
      <c r="VDA76" s="38"/>
      <c r="VDB76" s="39"/>
      <c r="VDC76" s="40"/>
      <c r="VDD76" s="40"/>
      <c r="VDE76" s="40"/>
      <c r="VDF76" s="40"/>
      <c r="VDG76" s="40"/>
      <c r="VDH76" s="40"/>
      <c r="VDI76" s="41"/>
      <c r="VDJ76" s="38"/>
      <c r="VDK76" s="39"/>
      <c r="VDL76" s="40"/>
      <c r="VDM76" s="40"/>
      <c r="VDN76" s="40"/>
      <c r="VDO76" s="40"/>
      <c r="VDP76" s="40"/>
      <c r="VDQ76" s="40"/>
      <c r="VDR76" s="41"/>
      <c r="VDS76" s="38"/>
      <c r="VDT76" s="39"/>
      <c r="VDU76" s="40"/>
      <c r="VDV76" s="40"/>
      <c r="VDW76" s="40"/>
      <c r="VDX76" s="40"/>
      <c r="VDY76" s="40"/>
      <c r="VDZ76" s="40"/>
      <c r="VEA76" s="41"/>
      <c r="VEB76" s="38"/>
      <c r="VEC76" s="39"/>
      <c r="VED76" s="40"/>
      <c r="VEE76" s="40"/>
      <c r="VEF76" s="40"/>
      <c r="VEG76" s="40"/>
      <c r="VEH76" s="40"/>
      <c r="VEI76" s="40"/>
      <c r="VEJ76" s="41"/>
      <c r="VEK76" s="38"/>
      <c r="VEL76" s="39"/>
      <c r="VEM76" s="40"/>
      <c r="VEN76" s="40"/>
      <c r="VEO76" s="40"/>
      <c r="VEP76" s="40"/>
      <c r="VEQ76" s="40"/>
      <c r="VER76" s="40"/>
      <c r="VES76" s="41"/>
      <c r="VET76" s="38"/>
      <c r="VEU76" s="39"/>
      <c r="VEV76" s="40"/>
      <c r="VEW76" s="40"/>
      <c r="VEX76" s="40"/>
      <c r="VEY76" s="40"/>
      <c r="VEZ76" s="40"/>
      <c r="VFA76" s="40"/>
      <c r="VFB76" s="41"/>
      <c r="VFC76" s="38"/>
      <c r="VFD76" s="39"/>
      <c r="VFE76" s="40"/>
      <c r="VFF76" s="40"/>
      <c r="VFG76" s="40"/>
      <c r="VFH76" s="40"/>
      <c r="VFI76" s="40"/>
      <c r="VFJ76" s="40"/>
      <c r="VFK76" s="41"/>
      <c r="VFL76" s="38"/>
      <c r="VFM76" s="39"/>
      <c r="VFN76" s="40"/>
      <c r="VFO76" s="40"/>
      <c r="VFP76" s="40"/>
      <c r="VFQ76" s="40"/>
      <c r="VFR76" s="40"/>
      <c r="VFS76" s="40"/>
      <c r="VFT76" s="41"/>
      <c r="VFU76" s="38"/>
      <c r="VFV76" s="39"/>
      <c r="VFW76" s="40"/>
      <c r="VFX76" s="40"/>
      <c r="VFY76" s="40"/>
      <c r="VFZ76" s="40"/>
      <c r="VGA76" s="40"/>
      <c r="VGB76" s="40"/>
      <c r="VGC76" s="41"/>
      <c r="VGD76" s="38"/>
      <c r="VGE76" s="39"/>
      <c r="VGF76" s="40"/>
      <c r="VGG76" s="40"/>
      <c r="VGH76" s="40"/>
      <c r="VGI76" s="40"/>
      <c r="VGJ76" s="40"/>
      <c r="VGK76" s="40"/>
      <c r="VGL76" s="41"/>
      <c r="VGM76" s="38"/>
      <c r="VGN76" s="39"/>
      <c r="VGO76" s="40"/>
      <c r="VGP76" s="40"/>
      <c r="VGQ76" s="40"/>
      <c r="VGR76" s="40"/>
      <c r="VGS76" s="40"/>
      <c r="VGT76" s="40"/>
      <c r="VGU76" s="41"/>
      <c r="VGV76" s="38"/>
      <c r="VGW76" s="39"/>
      <c r="VGX76" s="40"/>
      <c r="VGY76" s="40"/>
      <c r="VGZ76" s="40"/>
      <c r="VHA76" s="40"/>
      <c r="VHB76" s="40"/>
      <c r="VHC76" s="40"/>
      <c r="VHD76" s="41"/>
      <c r="VHE76" s="38"/>
      <c r="VHF76" s="39"/>
      <c r="VHG76" s="40"/>
      <c r="VHH76" s="40"/>
      <c r="VHI76" s="40"/>
      <c r="VHJ76" s="40"/>
      <c r="VHK76" s="40"/>
      <c r="VHL76" s="40"/>
      <c r="VHM76" s="41"/>
      <c r="VHN76" s="38"/>
      <c r="VHO76" s="39"/>
      <c r="VHP76" s="40"/>
      <c r="VHQ76" s="40"/>
      <c r="VHR76" s="40"/>
      <c r="VHS76" s="40"/>
      <c r="VHT76" s="40"/>
      <c r="VHU76" s="40"/>
      <c r="VHV76" s="41"/>
      <c r="VHW76" s="38"/>
      <c r="VHX76" s="39"/>
      <c r="VHY76" s="40"/>
      <c r="VHZ76" s="40"/>
      <c r="VIA76" s="40"/>
      <c r="VIB76" s="40"/>
      <c r="VIC76" s="40"/>
      <c r="VID76" s="40"/>
      <c r="VIE76" s="41"/>
      <c r="VIF76" s="38"/>
      <c r="VIG76" s="39"/>
      <c r="VIH76" s="40"/>
      <c r="VII76" s="40"/>
      <c r="VIJ76" s="40"/>
      <c r="VIK76" s="40"/>
      <c r="VIL76" s="40"/>
      <c r="VIM76" s="40"/>
      <c r="VIN76" s="41"/>
      <c r="VIO76" s="38"/>
      <c r="VIP76" s="39"/>
      <c r="VIQ76" s="40"/>
      <c r="VIR76" s="40"/>
      <c r="VIS76" s="40"/>
      <c r="VIT76" s="40"/>
      <c r="VIU76" s="40"/>
      <c r="VIV76" s="40"/>
      <c r="VIW76" s="41"/>
      <c r="VIX76" s="38"/>
      <c r="VIY76" s="39"/>
      <c r="VIZ76" s="40"/>
      <c r="VJA76" s="40"/>
      <c r="VJB76" s="40"/>
      <c r="VJC76" s="40"/>
      <c r="VJD76" s="40"/>
      <c r="VJE76" s="40"/>
      <c r="VJF76" s="41"/>
      <c r="VJG76" s="38"/>
      <c r="VJH76" s="39"/>
      <c r="VJI76" s="40"/>
      <c r="VJJ76" s="40"/>
      <c r="VJK76" s="40"/>
      <c r="VJL76" s="40"/>
      <c r="VJM76" s="40"/>
      <c r="VJN76" s="40"/>
      <c r="VJO76" s="41"/>
      <c r="VJP76" s="38"/>
      <c r="VJQ76" s="39"/>
      <c r="VJR76" s="40"/>
      <c r="VJS76" s="40"/>
      <c r="VJT76" s="40"/>
      <c r="VJU76" s="40"/>
      <c r="VJV76" s="40"/>
      <c r="VJW76" s="40"/>
      <c r="VJX76" s="41"/>
      <c r="VJY76" s="38"/>
      <c r="VJZ76" s="39"/>
      <c r="VKA76" s="40"/>
      <c r="VKB76" s="40"/>
      <c r="VKC76" s="40"/>
      <c r="VKD76" s="40"/>
      <c r="VKE76" s="40"/>
      <c r="VKF76" s="40"/>
      <c r="VKG76" s="41"/>
      <c r="VKH76" s="38"/>
      <c r="VKI76" s="39"/>
      <c r="VKJ76" s="40"/>
      <c r="VKK76" s="40"/>
      <c r="VKL76" s="40"/>
      <c r="VKM76" s="40"/>
      <c r="VKN76" s="40"/>
      <c r="VKO76" s="40"/>
      <c r="VKP76" s="41"/>
      <c r="VKQ76" s="38"/>
      <c r="VKR76" s="39"/>
      <c r="VKS76" s="40"/>
      <c r="VKT76" s="40"/>
      <c r="VKU76" s="40"/>
      <c r="VKV76" s="40"/>
      <c r="VKW76" s="40"/>
      <c r="VKX76" s="40"/>
      <c r="VKY76" s="41"/>
      <c r="VKZ76" s="38"/>
      <c r="VLA76" s="39"/>
      <c r="VLB76" s="40"/>
      <c r="VLC76" s="40"/>
      <c r="VLD76" s="40"/>
      <c r="VLE76" s="40"/>
      <c r="VLF76" s="40"/>
      <c r="VLG76" s="40"/>
      <c r="VLH76" s="41"/>
      <c r="VLI76" s="38"/>
      <c r="VLJ76" s="39"/>
      <c r="VLK76" s="40"/>
      <c r="VLL76" s="40"/>
      <c r="VLM76" s="40"/>
      <c r="VLN76" s="40"/>
      <c r="VLO76" s="40"/>
      <c r="VLP76" s="40"/>
      <c r="VLQ76" s="41"/>
      <c r="VLR76" s="38"/>
      <c r="VLS76" s="39"/>
      <c r="VLT76" s="40"/>
      <c r="VLU76" s="40"/>
      <c r="VLV76" s="40"/>
      <c r="VLW76" s="40"/>
      <c r="VLX76" s="40"/>
      <c r="VLY76" s="40"/>
      <c r="VLZ76" s="41"/>
      <c r="VMA76" s="38"/>
      <c r="VMB76" s="39"/>
      <c r="VMC76" s="40"/>
      <c r="VMD76" s="40"/>
      <c r="VME76" s="40"/>
      <c r="VMF76" s="40"/>
      <c r="VMG76" s="40"/>
      <c r="VMH76" s="40"/>
      <c r="VMI76" s="41"/>
      <c r="VMJ76" s="38"/>
      <c r="VMK76" s="39"/>
      <c r="VML76" s="40"/>
      <c r="VMM76" s="40"/>
      <c r="VMN76" s="40"/>
      <c r="VMO76" s="40"/>
      <c r="VMP76" s="40"/>
      <c r="VMQ76" s="40"/>
      <c r="VMR76" s="41"/>
      <c r="VMS76" s="38"/>
      <c r="VMT76" s="39"/>
      <c r="VMU76" s="40"/>
      <c r="VMV76" s="40"/>
      <c r="VMW76" s="40"/>
      <c r="VMX76" s="40"/>
      <c r="VMY76" s="40"/>
      <c r="VMZ76" s="40"/>
      <c r="VNA76" s="41"/>
      <c r="VNB76" s="38"/>
      <c r="VNC76" s="39"/>
      <c r="VND76" s="40"/>
      <c r="VNE76" s="40"/>
      <c r="VNF76" s="40"/>
      <c r="VNG76" s="40"/>
      <c r="VNH76" s="40"/>
      <c r="VNI76" s="40"/>
      <c r="VNJ76" s="41"/>
      <c r="VNK76" s="38"/>
      <c r="VNL76" s="39"/>
      <c r="VNM76" s="40"/>
      <c r="VNN76" s="40"/>
      <c r="VNO76" s="40"/>
      <c r="VNP76" s="40"/>
      <c r="VNQ76" s="40"/>
      <c r="VNR76" s="40"/>
      <c r="VNS76" s="41"/>
      <c r="VNT76" s="38"/>
      <c r="VNU76" s="39"/>
      <c r="VNV76" s="40"/>
      <c r="VNW76" s="40"/>
      <c r="VNX76" s="40"/>
      <c r="VNY76" s="40"/>
      <c r="VNZ76" s="40"/>
      <c r="VOA76" s="40"/>
      <c r="VOB76" s="41"/>
      <c r="VOC76" s="38"/>
      <c r="VOD76" s="39"/>
      <c r="VOE76" s="40"/>
      <c r="VOF76" s="40"/>
      <c r="VOG76" s="40"/>
      <c r="VOH76" s="40"/>
      <c r="VOI76" s="40"/>
      <c r="VOJ76" s="40"/>
      <c r="VOK76" s="41"/>
      <c r="VOL76" s="38"/>
      <c r="VOM76" s="39"/>
      <c r="VON76" s="40"/>
      <c r="VOO76" s="40"/>
      <c r="VOP76" s="40"/>
      <c r="VOQ76" s="40"/>
      <c r="VOR76" s="40"/>
      <c r="VOS76" s="40"/>
      <c r="VOT76" s="41"/>
      <c r="VOU76" s="38"/>
      <c r="VOV76" s="39"/>
      <c r="VOW76" s="40"/>
      <c r="VOX76" s="40"/>
      <c r="VOY76" s="40"/>
      <c r="VOZ76" s="40"/>
      <c r="VPA76" s="40"/>
      <c r="VPB76" s="40"/>
      <c r="VPC76" s="41"/>
      <c r="VPD76" s="38"/>
      <c r="VPE76" s="39"/>
      <c r="VPF76" s="40"/>
      <c r="VPG76" s="40"/>
      <c r="VPH76" s="40"/>
      <c r="VPI76" s="40"/>
      <c r="VPJ76" s="40"/>
      <c r="VPK76" s="40"/>
      <c r="VPL76" s="41"/>
      <c r="VPM76" s="38"/>
      <c r="VPN76" s="39"/>
      <c r="VPO76" s="40"/>
      <c r="VPP76" s="40"/>
      <c r="VPQ76" s="40"/>
      <c r="VPR76" s="40"/>
      <c r="VPS76" s="40"/>
      <c r="VPT76" s="40"/>
      <c r="VPU76" s="41"/>
      <c r="VPV76" s="38"/>
      <c r="VPW76" s="39"/>
      <c r="VPX76" s="40"/>
      <c r="VPY76" s="40"/>
      <c r="VPZ76" s="40"/>
      <c r="VQA76" s="40"/>
      <c r="VQB76" s="40"/>
      <c r="VQC76" s="40"/>
      <c r="VQD76" s="41"/>
      <c r="VQE76" s="38"/>
      <c r="VQF76" s="39"/>
      <c r="VQG76" s="40"/>
      <c r="VQH76" s="40"/>
      <c r="VQI76" s="40"/>
      <c r="VQJ76" s="40"/>
      <c r="VQK76" s="40"/>
      <c r="VQL76" s="40"/>
      <c r="VQM76" s="41"/>
      <c r="VQN76" s="38"/>
      <c r="VQO76" s="39"/>
      <c r="VQP76" s="40"/>
      <c r="VQQ76" s="40"/>
      <c r="VQR76" s="40"/>
      <c r="VQS76" s="40"/>
      <c r="VQT76" s="40"/>
      <c r="VQU76" s="40"/>
      <c r="VQV76" s="41"/>
      <c r="VQW76" s="38"/>
      <c r="VQX76" s="39"/>
      <c r="VQY76" s="40"/>
      <c r="VQZ76" s="40"/>
      <c r="VRA76" s="40"/>
      <c r="VRB76" s="40"/>
      <c r="VRC76" s="40"/>
      <c r="VRD76" s="40"/>
      <c r="VRE76" s="41"/>
      <c r="VRF76" s="38"/>
      <c r="VRG76" s="39"/>
      <c r="VRH76" s="40"/>
      <c r="VRI76" s="40"/>
      <c r="VRJ76" s="40"/>
      <c r="VRK76" s="40"/>
      <c r="VRL76" s="40"/>
      <c r="VRM76" s="40"/>
      <c r="VRN76" s="41"/>
      <c r="VRO76" s="38"/>
      <c r="VRP76" s="39"/>
      <c r="VRQ76" s="40"/>
      <c r="VRR76" s="40"/>
      <c r="VRS76" s="40"/>
      <c r="VRT76" s="40"/>
      <c r="VRU76" s="40"/>
      <c r="VRV76" s="40"/>
      <c r="VRW76" s="41"/>
      <c r="VRX76" s="38"/>
      <c r="VRY76" s="39"/>
      <c r="VRZ76" s="40"/>
      <c r="VSA76" s="40"/>
      <c r="VSB76" s="40"/>
      <c r="VSC76" s="40"/>
      <c r="VSD76" s="40"/>
      <c r="VSE76" s="40"/>
      <c r="VSF76" s="41"/>
      <c r="VSG76" s="38"/>
      <c r="VSH76" s="39"/>
      <c r="VSI76" s="40"/>
      <c r="VSJ76" s="40"/>
      <c r="VSK76" s="40"/>
      <c r="VSL76" s="40"/>
      <c r="VSM76" s="40"/>
      <c r="VSN76" s="40"/>
      <c r="VSO76" s="41"/>
      <c r="VSP76" s="38"/>
      <c r="VSQ76" s="39"/>
      <c r="VSR76" s="40"/>
      <c r="VSS76" s="40"/>
      <c r="VST76" s="40"/>
      <c r="VSU76" s="40"/>
      <c r="VSV76" s="40"/>
      <c r="VSW76" s="40"/>
      <c r="VSX76" s="41"/>
      <c r="VSY76" s="38"/>
      <c r="VSZ76" s="39"/>
      <c r="VTA76" s="40"/>
      <c r="VTB76" s="40"/>
      <c r="VTC76" s="40"/>
      <c r="VTD76" s="40"/>
      <c r="VTE76" s="40"/>
      <c r="VTF76" s="40"/>
      <c r="VTG76" s="41"/>
      <c r="VTH76" s="38"/>
      <c r="VTI76" s="39"/>
      <c r="VTJ76" s="40"/>
      <c r="VTK76" s="40"/>
      <c r="VTL76" s="40"/>
      <c r="VTM76" s="40"/>
      <c r="VTN76" s="40"/>
      <c r="VTO76" s="40"/>
      <c r="VTP76" s="41"/>
      <c r="VTQ76" s="38"/>
      <c r="VTR76" s="39"/>
      <c r="VTS76" s="40"/>
      <c r="VTT76" s="40"/>
      <c r="VTU76" s="40"/>
      <c r="VTV76" s="40"/>
      <c r="VTW76" s="40"/>
      <c r="VTX76" s="40"/>
      <c r="VTY76" s="41"/>
      <c r="VTZ76" s="38"/>
      <c r="VUA76" s="39"/>
      <c r="VUB76" s="40"/>
      <c r="VUC76" s="40"/>
      <c r="VUD76" s="40"/>
      <c r="VUE76" s="40"/>
      <c r="VUF76" s="40"/>
      <c r="VUG76" s="40"/>
      <c r="VUH76" s="41"/>
      <c r="VUI76" s="38"/>
      <c r="VUJ76" s="39"/>
      <c r="VUK76" s="40"/>
      <c r="VUL76" s="40"/>
      <c r="VUM76" s="40"/>
      <c r="VUN76" s="40"/>
      <c r="VUO76" s="40"/>
      <c r="VUP76" s="40"/>
      <c r="VUQ76" s="41"/>
      <c r="VUR76" s="38"/>
      <c r="VUS76" s="39"/>
      <c r="VUT76" s="40"/>
      <c r="VUU76" s="40"/>
      <c r="VUV76" s="40"/>
      <c r="VUW76" s="40"/>
      <c r="VUX76" s="40"/>
      <c r="VUY76" s="40"/>
      <c r="VUZ76" s="41"/>
      <c r="VVA76" s="38"/>
      <c r="VVB76" s="39"/>
      <c r="VVC76" s="40"/>
      <c r="VVD76" s="40"/>
      <c r="VVE76" s="40"/>
      <c r="VVF76" s="40"/>
      <c r="VVG76" s="40"/>
      <c r="VVH76" s="40"/>
      <c r="VVI76" s="41"/>
      <c r="VVJ76" s="38"/>
      <c r="VVK76" s="39"/>
      <c r="VVL76" s="40"/>
      <c r="VVM76" s="40"/>
      <c r="VVN76" s="40"/>
      <c r="VVO76" s="40"/>
      <c r="VVP76" s="40"/>
      <c r="VVQ76" s="40"/>
      <c r="VVR76" s="41"/>
      <c r="VVS76" s="38"/>
      <c r="VVT76" s="39"/>
      <c r="VVU76" s="40"/>
      <c r="VVV76" s="40"/>
      <c r="VVW76" s="40"/>
      <c r="VVX76" s="40"/>
      <c r="VVY76" s="40"/>
      <c r="VVZ76" s="40"/>
      <c r="VWA76" s="41"/>
      <c r="VWB76" s="38"/>
      <c r="VWC76" s="39"/>
      <c r="VWD76" s="40"/>
      <c r="VWE76" s="40"/>
      <c r="VWF76" s="40"/>
      <c r="VWG76" s="40"/>
      <c r="VWH76" s="40"/>
      <c r="VWI76" s="40"/>
      <c r="VWJ76" s="41"/>
      <c r="VWK76" s="38"/>
      <c r="VWL76" s="39"/>
      <c r="VWM76" s="40"/>
      <c r="VWN76" s="40"/>
      <c r="VWO76" s="40"/>
      <c r="VWP76" s="40"/>
      <c r="VWQ76" s="40"/>
      <c r="VWR76" s="40"/>
      <c r="VWS76" s="41"/>
      <c r="VWT76" s="38"/>
      <c r="VWU76" s="39"/>
      <c r="VWV76" s="40"/>
      <c r="VWW76" s="40"/>
      <c r="VWX76" s="40"/>
      <c r="VWY76" s="40"/>
      <c r="VWZ76" s="40"/>
      <c r="VXA76" s="40"/>
      <c r="VXB76" s="41"/>
      <c r="VXC76" s="38"/>
      <c r="VXD76" s="39"/>
      <c r="VXE76" s="40"/>
      <c r="VXF76" s="40"/>
      <c r="VXG76" s="40"/>
      <c r="VXH76" s="40"/>
      <c r="VXI76" s="40"/>
      <c r="VXJ76" s="40"/>
      <c r="VXK76" s="41"/>
      <c r="VXL76" s="38"/>
      <c r="VXM76" s="39"/>
      <c r="VXN76" s="40"/>
      <c r="VXO76" s="40"/>
      <c r="VXP76" s="40"/>
      <c r="VXQ76" s="40"/>
      <c r="VXR76" s="40"/>
      <c r="VXS76" s="40"/>
      <c r="VXT76" s="41"/>
      <c r="VXU76" s="38"/>
      <c r="VXV76" s="39"/>
      <c r="VXW76" s="40"/>
      <c r="VXX76" s="40"/>
      <c r="VXY76" s="40"/>
      <c r="VXZ76" s="40"/>
      <c r="VYA76" s="40"/>
      <c r="VYB76" s="40"/>
      <c r="VYC76" s="41"/>
      <c r="VYD76" s="38"/>
      <c r="VYE76" s="39"/>
      <c r="VYF76" s="40"/>
      <c r="VYG76" s="40"/>
      <c r="VYH76" s="40"/>
      <c r="VYI76" s="40"/>
      <c r="VYJ76" s="40"/>
      <c r="VYK76" s="40"/>
      <c r="VYL76" s="41"/>
      <c r="VYM76" s="38"/>
      <c r="VYN76" s="39"/>
      <c r="VYO76" s="40"/>
      <c r="VYP76" s="40"/>
      <c r="VYQ76" s="40"/>
      <c r="VYR76" s="40"/>
      <c r="VYS76" s="40"/>
      <c r="VYT76" s="40"/>
      <c r="VYU76" s="41"/>
      <c r="VYV76" s="38"/>
      <c r="VYW76" s="39"/>
      <c r="VYX76" s="40"/>
      <c r="VYY76" s="40"/>
      <c r="VYZ76" s="40"/>
      <c r="VZA76" s="40"/>
      <c r="VZB76" s="40"/>
      <c r="VZC76" s="40"/>
      <c r="VZD76" s="41"/>
      <c r="VZE76" s="38"/>
      <c r="VZF76" s="39"/>
      <c r="VZG76" s="40"/>
      <c r="VZH76" s="40"/>
      <c r="VZI76" s="40"/>
      <c r="VZJ76" s="40"/>
      <c r="VZK76" s="40"/>
      <c r="VZL76" s="40"/>
      <c r="VZM76" s="41"/>
      <c r="VZN76" s="38"/>
      <c r="VZO76" s="39"/>
      <c r="VZP76" s="40"/>
      <c r="VZQ76" s="40"/>
      <c r="VZR76" s="40"/>
      <c r="VZS76" s="40"/>
      <c r="VZT76" s="40"/>
      <c r="VZU76" s="40"/>
      <c r="VZV76" s="41"/>
      <c r="VZW76" s="38"/>
      <c r="VZX76" s="39"/>
      <c r="VZY76" s="40"/>
      <c r="VZZ76" s="40"/>
      <c r="WAA76" s="40"/>
      <c r="WAB76" s="40"/>
      <c r="WAC76" s="40"/>
      <c r="WAD76" s="40"/>
      <c r="WAE76" s="41"/>
      <c r="WAF76" s="38"/>
      <c r="WAG76" s="39"/>
      <c r="WAH76" s="40"/>
      <c r="WAI76" s="40"/>
      <c r="WAJ76" s="40"/>
      <c r="WAK76" s="40"/>
      <c r="WAL76" s="40"/>
      <c r="WAM76" s="40"/>
      <c r="WAN76" s="41"/>
      <c r="WAO76" s="38"/>
      <c r="WAP76" s="39"/>
      <c r="WAQ76" s="40"/>
      <c r="WAR76" s="40"/>
      <c r="WAS76" s="40"/>
      <c r="WAT76" s="40"/>
      <c r="WAU76" s="40"/>
      <c r="WAV76" s="40"/>
      <c r="WAW76" s="41"/>
      <c r="WAX76" s="38"/>
      <c r="WAY76" s="39"/>
      <c r="WAZ76" s="40"/>
      <c r="WBA76" s="40"/>
      <c r="WBB76" s="40"/>
      <c r="WBC76" s="40"/>
      <c r="WBD76" s="40"/>
      <c r="WBE76" s="40"/>
      <c r="WBF76" s="41"/>
      <c r="WBG76" s="38"/>
      <c r="WBH76" s="39"/>
      <c r="WBI76" s="40"/>
      <c r="WBJ76" s="40"/>
      <c r="WBK76" s="40"/>
      <c r="WBL76" s="40"/>
      <c r="WBM76" s="40"/>
      <c r="WBN76" s="40"/>
      <c r="WBO76" s="41"/>
      <c r="WBP76" s="38"/>
      <c r="WBQ76" s="39"/>
      <c r="WBR76" s="40"/>
      <c r="WBS76" s="40"/>
      <c r="WBT76" s="40"/>
      <c r="WBU76" s="40"/>
      <c r="WBV76" s="40"/>
      <c r="WBW76" s="40"/>
      <c r="WBX76" s="41"/>
      <c r="WBY76" s="38"/>
      <c r="WBZ76" s="39"/>
      <c r="WCA76" s="40"/>
      <c r="WCB76" s="40"/>
      <c r="WCC76" s="40"/>
      <c r="WCD76" s="40"/>
      <c r="WCE76" s="40"/>
      <c r="WCF76" s="40"/>
      <c r="WCG76" s="41"/>
      <c r="WCH76" s="38"/>
      <c r="WCI76" s="39"/>
      <c r="WCJ76" s="40"/>
      <c r="WCK76" s="40"/>
      <c r="WCL76" s="40"/>
      <c r="WCM76" s="40"/>
      <c r="WCN76" s="40"/>
      <c r="WCO76" s="40"/>
      <c r="WCP76" s="41"/>
      <c r="WCQ76" s="38"/>
      <c r="WCR76" s="39"/>
      <c r="WCS76" s="40"/>
      <c r="WCT76" s="40"/>
      <c r="WCU76" s="40"/>
      <c r="WCV76" s="40"/>
      <c r="WCW76" s="40"/>
      <c r="WCX76" s="40"/>
      <c r="WCY76" s="41"/>
      <c r="WCZ76" s="38"/>
      <c r="WDA76" s="39"/>
      <c r="WDB76" s="40"/>
      <c r="WDC76" s="40"/>
      <c r="WDD76" s="40"/>
      <c r="WDE76" s="40"/>
      <c r="WDF76" s="40"/>
      <c r="WDG76" s="40"/>
      <c r="WDH76" s="41"/>
      <c r="WDI76" s="38"/>
      <c r="WDJ76" s="39"/>
      <c r="WDK76" s="40"/>
      <c r="WDL76" s="40"/>
      <c r="WDM76" s="40"/>
      <c r="WDN76" s="40"/>
      <c r="WDO76" s="40"/>
      <c r="WDP76" s="40"/>
      <c r="WDQ76" s="41"/>
      <c r="WDR76" s="38"/>
      <c r="WDS76" s="39"/>
      <c r="WDT76" s="40"/>
      <c r="WDU76" s="40"/>
      <c r="WDV76" s="40"/>
      <c r="WDW76" s="40"/>
      <c r="WDX76" s="40"/>
      <c r="WDY76" s="40"/>
      <c r="WDZ76" s="41"/>
      <c r="WEA76" s="38"/>
      <c r="WEB76" s="39"/>
      <c r="WEC76" s="40"/>
      <c r="WED76" s="40"/>
      <c r="WEE76" s="40"/>
      <c r="WEF76" s="40"/>
      <c r="WEG76" s="40"/>
      <c r="WEH76" s="40"/>
      <c r="WEI76" s="41"/>
      <c r="WEJ76" s="38"/>
      <c r="WEK76" s="39"/>
      <c r="WEL76" s="40"/>
      <c r="WEM76" s="40"/>
      <c r="WEN76" s="40"/>
      <c r="WEO76" s="40"/>
      <c r="WEP76" s="40"/>
      <c r="WEQ76" s="40"/>
      <c r="WER76" s="41"/>
      <c r="WES76" s="38"/>
      <c r="WET76" s="39"/>
      <c r="WEU76" s="40"/>
      <c r="WEV76" s="40"/>
      <c r="WEW76" s="40"/>
      <c r="WEX76" s="40"/>
      <c r="WEY76" s="40"/>
      <c r="WEZ76" s="40"/>
      <c r="WFA76" s="41"/>
      <c r="WFB76" s="38"/>
      <c r="WFC76" s="39"/>
      <c r="WFD76" s="40"/>
      <c r="WFE76" s="40"/>
      <c r="WFF76" s="40"/>
      <c r="WFG76" s="40"/>
      <c r="WFH76" s="40"/>
      <c r="WFI76" s="40"/>
      <c r="WFJ76" s="41"/>
      <c r="WFK76" s="38"/>
      <c r="WFL76" s="39"/>
      <c r="WFM76" s="40"/>
      <c r="WFN76" s="40"/>
      <c r="WFO76" s="40"/>
      <c r="WFP76" s="40"/>
      <c r="WFQ76" s="40"/>
      <c r="WFR76" s="40"/>
      <c r="WFS76" s="41"/>
      <c r="WFT76" s="38"/>
      <c r="WFU76" s="39"/>
      <c r="WFV76" s="40"/>
      <c r="WFW76" s="40"/>
      <c r="WFX76" s="40"/>
      <c r="WFY76" s="40"/>
      <c r="WFZ76" s="40"/>
      <c r="WGA76" s="40"/>
      <c r="WGB76" s="41"/>
      <c r="WGC76" s="38"/>
      <c r="WGD76" s="39"/>
      <c r="WGE76" s="40"/>
      <c r="WGF76" s="40"/>
      <c r="WGG76" s="40"/>
      <c r="WGH76" s="40"/>
      <c r="WGI76" s="40"/>
      <c r="WGJ76" s="40"/>
      <c r="WGK76" s="41"/>
      <c r="WGL76" s="38"/>
      <c r="WGM76" s="39"/>
      <c r="WGN76" s="40"/>
      <c r="WGO76" s="40"/>
      <c r="WGP76" s="40"/>
      <c r="WGQ76" s="40"/>
      <c r="WGR76" s="40"/>
      <c r="WGS76" s="40"/>
      <c r="WGT76" s="41"/>
      <c r="WGU76" s="38"/>
      <c r="WGV76" s="39"/>
      <c r="WGW76" s="40"/>
      <c r="WGX76" s="40"/>
      <c r="WGY76" s="40"/>
      <c r="WGZ76" s="40"/>
      <c r="WHA76" s="40"/>
      <c r="WHB76" s="40"/>
      <c r="WHC76" s="41"/>
      <c r="WHD76" s="38"/>
      <c r="WHE76" s="39"/>
      <c r="WHF76" s="40"/>
      <c r="WHG76" s="40"/>
      <c r="WHH76" s="40"/>
      <c r="WHI76" s="40"/>
      <c r="WHJ76" s="40"/>
      <c r="WHK76" s="40"/>
      <c r="WHL76" s="41"/>
      <c r="WHM76" s="38"/>
      <c r="WHN76" s="39"/>
      <c r="WHO76" s="40"/>
      <c r="WHP76" s="40"/>
      <c r="WHQ76" s="40"/>
      <c r="WHR76" s="40"/>
      <c r="WHS76" s="40"/>
      <c r="WHT76" s="40"/>
      <c r="WHU76" s="41"/>
      <c r="WHV76" s="38"/>
      <c r="WHW76" s="39"/>
      <c r="WHX76" s="40"/>
      <c r="WHY76" s="40"/>
      <c r="WHZ76" s="40"/>
      <c r="WIA76" s="40"/>
      <c r="WIB76" s="40"/>
      <c r="WIC76" s="40"/>
      <c r="WID76" s="41"/>
      <c r="WIE76" s="38"/>
      <c r="WIF76" s="39"/>
      <c r="WIG76" s="40"/>
      <c r="WIH76" s="40"/>
      <c r="WII76" s="40"/>
      <c r="WIJ76" s="40"/>
      <c r="WIK76" s="40"/>
      <c r="WIL76" s="40"/>
      <c r="WIM76" s="41"/>
      <c r="WIN76" s="38"/>
      <c r="WIO76" s="39"/>
      <c r="WIP76" s="40"/>
      <c r="WIQ76" s="40"/>
      <c r="WIR76" s="40"/>
      <c r="WIS76" s="40"/>
      <c r="WIT76" s="40"/>
      <c r="WIU76" s="40"/>
      <c r="WIV76" s="41"/>
      <c r="WIW76" s="38"/>
      <c r="WIX76" s="39"/>
      <c r="WIY76" s="40"/>
      <c r="WIZ76" s="40"/>
      <c r="WJA76" s="40"/>
      <c r="WJB76" s="40"/>
      <c r="WJC76" s="40"/>
      <c r="WJD76" s="40"/>
      <c r="WJE76" s="41"/>
      <c r="WJF76" s="38"/>
      <c r="WJG76" s="39"/>
      <c r="WJH76" s="40"/>
      <c r="WJI76" s="40"/>
      <c r="WJJ76" s="40"/>
      <c r="WJK76" s="40"/>
      <c r="WJL76" s="40"/>
      <c r="WJM76" s="40"/>
      <c r="WJN76" s="41"/>
      <c r="WJO76" s="38"/>
      <c r="WJP76" s="39"/>
      <c r="WJQ76" s="40"/>
      <c r="WJR76" s="40"/>
      <c r="WJS76" s="40"/>
      <c r="WJT76" s="40"/>
      <c r="WJU76" s="40"/>
      <c r="WJV76" s="40"/>
      <c r="WJW76" s="41"/>
      <c r="WJX76" s="38"/>
      <c r="WJY76" s="39"/>
      <c r="WJZ76" s="40"/>
      <c r="WKA76" s="40"/>
      <c r="WKB76" s="40"/>
      <c r="WKC76" s="40"/>
      <c r="WKD76" s="40"/>
      <c r="WKE76" s="40"/>
      <c r="WKF76" s="41"/>
      <c r="WKG76" s="38"/>
      <c r="WKH76" s="39"/>
      <c r="WKI76" s="40"/>
      <c r="WKJ76" s="40"/>
      <c r="WKK76" s="40"/>
      <c r="WKL76" s="40"/>
      <c r="WKM76" s="40"/>
      <c r="WKN76" s="40"/>
      <c r="WKO76" s="41"/>
      <c r="WKP76" s="38"/>
      <c r="WKQ76" s="39"/>
      <c r="WKR76" s="40"/>
      <c r="WKS76" s="40"/>
      <c r="WKT76" s="40"/>
      <c r="WKU76" s="40"/>
      <c r="WKV76" s="40"/>
      <c r="WKW76" s="40"/>
      <c r="WKX76" s="41"/>
      <c r="WKY76" s="38"/>
      <c r="WKZ76" s="39"/>
      <c r="WLA76" s="40"/>
      <c r="WLB76" s="40"/>
      <c r="WLC76" s="40"/>
      <c r="WLD76" s="40"/>
      <c r="WLE76" s="40"/>
      <c r="WLF76" s="40"/>
      <c r="WLG76" s="41"/>
      <c r="WLH76" s="38"/>
      <c r="WLI76" s="39"/>
      <c r="WLJ76" s="40"/>
      <c r="WLK76" s="40"/>
      <c r="WLL76" s="40"/>
      <c r="WLM76" s="40"/>
      <c r="WLN76" s="40"/>
      <c r="WLO76" s="40"/>
      <c r="WLP76" s="41"/>
      <c r="WLQ76" s="38"/>
      <c r="WLR76" s="39"/>
      <c r="WLS76" s="40"/>
      <c r="WLT76" s="40"/>
      <c r="WLU76" s="40"/>
      <c r="WLV76" s="40"/>
      <c r="WLW76" s="40"/>
      <c r="WLX76" s="40"/>
      <c r="WLY76" s="41"/>
      <c r="WLZ76" s="38"/>
      <c r="WMA76" s="39"/>
      <c r="WMB76" s="40"/>
      <c r="WMC76" s="40"/>
      <c r="WMD76" s="40"/>
      <c r="WME76" s="40"/>
      <c r="WMF76" s="40"/>
      <c r="WMG76" s="40"/>
      <c r="WMH76" s="41"/>
      <c r="WMI76" s="38"/>
      <c r="WMJ76" s="39"/>
      <c r="WMK76" s="40"/>
      <c r="WML76" s="40"/>
      <c r="WMM76" s="40"/>
      <c r="WMN76" s="40"/>
      <c r="WMO76" s="40"/>
      <c r="WMP76" s="40"/>
      <c r="WMQ76" s="41"/>
      <c r="WMR76" s="38"/>
      <c r="WMS76" s="39"/>
      <c r="WMT76" s="40"/>
      <c r="WMU76" s="40"/>
      <c r="WMV76" s="40"/>
      <c r="WMW76" s="40"/>
      <c r="WMX76" s="40"/>
      <c r="WMY76" s="40"/>
      <c r="WMZ76" s="41"/>
      <c r="WNA76" s="38"/>
      <c r="WNB76" s="39"/>
      <c r="WNC76" s="40"/>
      <c r="WND76" s="40"/>
      <c r="WNE76" s="40"/>
      <c r="WNF76" s="40"/>
      <c r="WNG76" s="40"/>
      <c r="WNH76" s="40"/>
      <c r="WNI76" s="41"/>
      <c r="WNJ76" s="38"/>
      <c r="WNK76" s="39"/>
      <c r="WNL76" s="40"/>
      <c r="WNM76" s="40"/>
      <c r="WNN76" s="40"/>
      <c r="WNO76" s="40"/>
      <c r="WNP76" s="40"/>
      <c r="WNQ76" s="40"/>
      <c r="WNR76" s="41"/>
      <c r="WNS76" s="38"/>
      <c r="WNT76" s="39"/>
      <c r="WNU76" s="40"/>
      <c r="WNV76" s="40"/>
      <c r="WNW76" s="40"/>
      <c r="WNX76" s="40"/>
      <c r="WNY76" s="40"/>
      <c r="WNZ76" s="40"/>
      <c r="WOA76" s="41"/>
      <c r="WOB76" s="38"/>
      <c r="WOC76" s="39"/>
      <c r="WOD76" s="40"/>
      <c r="WOE76" s="40"/>
      <c r="WOF76" s="40"/>
      <c r="WOG76" s="40"/>
      <c r="WOH76" s="40"/>
      <c r="WOI76" s="40"/>
      <c r="WOJ76" s="41"/>
      <c r="WOK76" s="38"/>
      <c r="WOL76" s="39"/>
      <c r="WOM76" s="40"/>
      <c r="WON76" s="40"/>
      <c r="WOO76" s="40"/>
      <c r="WOP76" s="40"/>
      <c r="WOQ76" s="40"/>
      <c r="WOR76" s="40"/>
      <c r="WOS76" s="41"/>
      <c r="WOT76" s="38"/>
      <c r="WOU76" s="39"/>
      <c r="WOV76" s="40"/>
      <c r="WOW76" s="40"/>
      <c r="WOX76" s="40"/>
      <c r="WOY76" s="40"/>
      <c r="WOZ76" s="40"/>
      <c r="WPA76" s="40"/>
      <c r="WPB76" s="41"/>
      <c r="WPC76" s="38"/>
      <c r="WPD76" s="39"/>
      <c r="WPE76" s="40"/>
      <c r="WPF76" s="40"/>
      <c r="WPG76" s="40"/>
      <c r="WPH76" s="40"/>
      <c r="WPI76" s="40"/>
      <c r="WPJ76" s="40"/>
      <c r="WPK76" s="41"/>
      <c r="WPL76" s="38"/>
      <c r="WPM76" s="39"/>
      <c r="WPN76" s="40"/>
      <c r="WPO76" s="40"/>
      <c r="WPP76" s="40"/>
      <c r="WPQ76" s="40"/>
      <c r="WPR76" s="40"/>
      <c r="WPS76" s="40"/>
      <c r="WPT76" s="41"/>
      <c r="WPU76" s="38"/>
      <c r="WPV76" s="39"/>
      <c r="WPW76" s="40"/>
      <c r="WPX76" s="40"/>
      <c r="WPY76" s="40"/>
      <c r="WPZ76" s="40"/>
      <c r="WQA76" s="40"/>
      <c r="WQB76" s="40"/>
      <c r="WQC76" s="41"/>
      <c r="WQD76" s="38"/>
      <c r="WQE76" s="39"/>
      <c r="WQF76" s="40"/>
      <c r="WQG76" s="40"/>
      <c r="WQH76" s="40"/>
      <c r="WQI76" s="40"/>
      <c r="WQJ76" s="40"/>
      <c r="WQK76" s="40"/>
      <c r="WQL76" s="41"/>
      <c r="WQM76" s="38"/>
      <c r="WQN76" s="39"/>
      <c r="WQO76" s="40"/>
      <c r="WQP76" s="40"/>
      <c r="WQQ76" s="40"/>
      <c r="WQR76" s="40"/>
      <c r="WQS76" s="40"/>
      <c r="WQT76" s="40"/>
      <c r="WQU76" s="41"/>
      <c r="WQV76" s="38"/>
      <c r="WQW76" s="39"/>
      <c r="WQX76" s="40"/>
      <c r="WQY76" s="40"/>
      <c r="WQZ76" s="40"/>
      <c r="WRA76" s="40"/>
      <c r="WRB76" s="40"/>
      <c r="WRC76" s="40"/>
      <c r="WRD76" s="41"/>
      <c r="WRE76" s="38"/>
      <c r="WRF76" s="39"/>
      <c r="WRG76" s="40"/>
      <c r="WRH76" s="40"/>
      <c r="WRI76" s="40"/>
      <c r="WRJ76" s="40"/>
      <c r="WRK76" s="40"/>
      <c r="WRL76" s="40"/>
      <c r="WRM76" s="41"/>
      <c r="WRN76" s="38"/>
      <c r="WRO76" s="39"/>
      <c r="WRP76" s="40"/>
      <c r="WRQ76" s="40"/>
      <c r="WRR76" s="40"/>
      <c r="WRS76" s="40"/>
      <c r="WRT76" s="40"/>
      <c r="WRU76" s="40"/>
      <c r="WRV76" s="41"/>
      <c r="WRW76" s="38"/>
      <c r="WRX76" s="39"/>
      <c r="WRY76" s="40"/>
      <c r="WRZ76" s="40"/>
      <c r="WSA76" s="40"/>
      <c r="WSB76" s="40"/>
      <c r="WSC76" s="40"/>
      <c r="WSD76" s="40"/>
      <c r="WSE76" s="41"/>
      <c r="WSF76" s="38"/>
      <c r="WSG76" s="39"/>
      <c r="WSH76" s="40"/>
      <c r="WSI76" s="40"/>
      <c r="WSJ76" s="40"/>
      <c r="WSK76" s="40"/>
      <c r="WSL76" s="40"/>
      <c r="WSM76" s="40"/>
      <c r="WSN76" s="41"/>
      <c r="WSO76" s="38"/>
      <c r="WSP76" s="39"/>
      <c r="WSQ76" s="40"/>
      <c r="WSR76" s="40"/>
      <c r="WSS76" s="40"/>
      <c r="WST76" s="40"/>
      <c r="WSU76" s="40"/>
      <c r="WSV76" s="40"/>
      <c r="WSW76" s="41"/>
      <c r="WSX76" s="38"/>
      <c r="WSY76" s="39"/>
      <c r="WSZ76" s="40"/>
      <c r="WTA76" s="40"/>
      <c r="WTB76" s="40"/>
      <c r="WTC76" s="40"/>
      <c r="WTD76" s="40"/>
      <c r="WTE76" s="40"/>
      <c r="WTF76" s="41"/>
      <c r="WTG76" s="38"/>
      <c r="WTH76" s="39"/>
      <c r="WTI76" s="40"/>
      <c r="WTJ76" s="40"/>
      <c r="WTK76" s="40"/>
      <c r="WTL76" s="40"/>
      <c r="WTM76" s="40"/>
      <c r="WTN76" s="40"/>
      <c r="WTO76" s="41"/>
      <c r="WTP76" s="38"/>
      <c r="WTQ76" s="39"/>
      <c r="WTR76" s="40"/>
      <c r="WTS76" s="40"/>
      <c r="WTT76" s="40"/>
      <c r="WTU76" s="40"/>
      <c r="WTV76" s="40"/>
      <c r="WTW76" s="40"/>
      <c r="WTX76" s="41"/>
      <c r="WTY76" s="38"/>
      <c r="WTZ76" s="39"/>
      <c r="WUA76" s="40"/>
      <c r="WUB76" s="40"/>
      <c r="WUC76" s="40"/>
      <c r="WUD76" s="40"/>
      <c r="WUE76" s="40"/>
      <c r="WUF76" s="40"/>
      <c r="WUG76" s="41"/>
      <c r="WUH76" s="38"/>
      <c r="WUI76" s="39"/>
      <c r="WUJ76" s="40"/>
      <c r="WUK76" s="40"/>
      <c r="WUL76" s="40"/>
      <c r="WUM76" s="40"/>
      <c r="WUN76" s="40"/>
      <c r="WUO76" s="40"/>
      <c r="WUP76" s="41"/>
      <c r="WUQ76" s="38"/>
      <c r="WUR76" s="39"/>
      <c r="WUS76" s="40"/>
      <c r="WUT76" s="40"/>
      <c r="WUU76" s="40"/>
      <c r="WUV76" s="40"/>
      <c r="WUW76" s="40"/>
      <c r="WUX76" s="40"/>
      <c r="WUY76" s="41"/>
      <c r="WUZ76" s="38"/>
      <c r="WVA76" s="39"/>
      <c r="WVB76" s="40"/>
      <c r="WVC76" s="40"/>
      <c r="WVD76" s="40"/>
      <c r="WVE76" s="40"/>
      <c r="WVF76" s="40"/>
      <c r="WVG76" s="40"/>
      <c r="WVH76" s="41"/>
      <c r="WVI76" s="38"/>
      <c r="WVJ76" s="39"/>
      <c r="WVK76" s="40"/>
      <c r="WVL76" s="40"/>
      <c r="WVM76" s="40"/>
      <c r="WVN76" s="40"/>
      <c r="WVO76" s="40"/>
      <c r="WVP76" s="40"/>
      <c r="WVQ76" s="41"/>
      <c r="WVR76" s="38"/>
      <c r="WVS76" s="39"/>
      <c r="WVT76" s="40"/>
      <c r="WVU76" s="40"/>
      <c r="WVV76" s="40"/>
      <c r="WVW76" s="40"/>
      <c r="WVX76" s="40"/>
      <c r="WVY76" s="40"/>
      <c r="WVZ76" s="41"/>
      <c r="WWA76" s="38"/>
      <c r="WWB76" s="39"/>
      <c r="WWC76" s="40"/>
      <c r="WWD76" s="40"/>
      <c r="WWE76" s="40"/>
      <c r="WWF76" s="40"/>
      <c r="WWG76" s="40"/>
      <c r="WWH76" s="40"/>
      <c r="WWI76" s="41"/>
      <c r="WWJ76" s="38"/>
      <c r="WWK76" s="39"/>
      <c r="WWL76" s="40"/>
      <c r="WWM76" s="40"/>
      <c r="WWN76" s="40"/>
      <c r="WWO76" s="40"/>
      <c r="WWP76" s="40"/>
      <c r="WWQ76" s="40"/>
      <c r="WWR76" s="41"/>
      <c r="WWS76" s="38"/>
      <c r="WWT76" s="39"/>
      <c r="WWU76" s="40"/>
      <c r="WWV76" s="40"/>
      <c r="WWW76" s="40"/>
      <c r="WWX76" s="40"/>
      <c r="WWY76" s="40"/>
      <c r="WWZ76" s="40"/>
      <c r="WXA76" s="41"/>
      <c r="WXB76" s="38"/>
      <c r="WXC76" s="39"/>
      <c r="WXD76" s="40"/>
      <c r="WXE76" s="40"/>
      <c r="WXF76" s="40"/>
      <c r="WXG76" s="40"/>
      <c r="WXH76" s="40"/>
      <c r="WXI76" s="40"/>
      <c r="WXJ76" s="41"/>
      <c r="WXK76" s="38"/>
      <c r="WXL76" s="39"/>
      <c r="WXM76" s="40"/>
      <c r="WXN76" s="40"/>
      <c r="WXO76" s="40"/>
      <c r="WXP76" s="40"/>
      <c r="WXQ76" s="40"/>
      <c r="WXR76" s="40"/>
      <c r="WXS76" s="41"/>
      <c r="WXT76" s="38"/>
      <c r="WXU76" s="39"/>
      <c r="WXV76" s="40"/>
      <c r="WXW76" s="40"/>
      <c r="WXX76" s="40"/>
      <c r="WXY76" s="40"/>
      <c r="WXZ76" s="40"/>
      <c r="WYA76" s="40"/>
      <c r="WYB76" s="41"/>
      <c r="WYC76" s="38"/>
      <c r="WYD76" s="39"/>
      <c r="WYE76" s="40"/>
      <c r="WYF76" s="40"/>
      <c r="WYG76" s="40"/>
      <c r="WYH76" s="40"/>
      <c r="WYI76" s="40"/>
      <c r="WYJ76" s="40"/>
      <c r="WYK76" s="41"/>
      <c r="WYL76" s="38"/>
      <c r="WYM76" s="39"/>
      <c r="WYN76" s="40"/>
      <c r="WYO76" s="40"/>
      <c r="WYP76" s="40"/>
      <c r="WYQ76" s="40"/>
      <c r="WYR76" s="40"/>
      <c r="WYS76" s="40"/>
      <c r="WYT76" s="41"/>
      <c r="WYU76" s="38"/>
      <c r="WYV76" s="39"/>
      <c r="WYW76" s="40"/>
      <c r="WYX76" s="40"/>
      <c r="WYY76" s="40"/>
      <c r="WYZ76" s="40"/>
      <c r="WZA76" s="40"/>
      <c r="WZB76" s="40"/>
      <c r="WZC76" s="41"/>
      <c r="WZD76" s="38"/>
      <c r="WZE76" s="39"/>
      <c r="WZF76" s="40"/>
      <c r="WZG76" s="40"/>
      <c r="WZH76" s="40"/>
      <c r="WZI76" s="40"/>
      <c r="WZJ76" s="40"/>
      <c r="WZK76" s="40"/>
      <c r="WZL76" s="41"/>
      <c r="WZM76" s="38"/>
      <c r="WZN76" s="39"/>
      <c r="WZO76" s="40"/>
      <c r="WZP76" s="40"/>
      <c r="WZQ76" s="40"/>
      <c r="WZR76" s="40"/>
      <c r="WZS76" s="40"/>
      <c r="WZT76" s="40"/>
      <c r="WZU76" s="41"/>
      <c r="WZV76" s="38"/>
      <c r="WZW76" s="39"/>
      <c r="WZX76" s="40"/>
      <c r="WZY76" s="40"/>
      <c r="WZZ76" s="40"/>
      <c r="XAA76" s="40"/>
      <c r="XAB76" s="40"/>
      <c r="XAC76" s="40"/>
      <c r="XAD76" s="41"/>
      <c r="XAE76" s="38"/>
      <c r="XAF76" s="39"/>
      <c r="XAG76" s="40"/>
      <c r="XAH76" s="40"/>
      <c r="XAI76" s="40"/>
      <c r="XAJ76" s="40"/>
      <c r="XAK76" s="40"/>
      <c r="XAL76" s="40"/>
      <c r="XAM76" s="41"/>
      <c r="XAN76" s="38"/>
      <c r="XAO76" s="39"/>
      <c r="XAP76" s="40"/>
      <c r="XAQ76" s="40"/>
      <c r="XAR76" s="40"/>
      <c r="XAS76" s="40"/>
      <c r="XAT76" s="40"/>
      <c r="XAU76" s="40"/>
      <c r="XAV76" s="41"/>
      <c r="XAW76" s="38"/>
      <c r="XAX76" s="39"/>
      <c r="XAY76" s="40"/>
      <c r="XAZ76" s="40"/>
      <c r="XBA76" s="40"/>
      <c r="XBB76" s="40"/>
      <c r="XBC76" s="40"/>
      <c r="XBD76" s="40"/>
      <c r="XBE76" s="41"/>
      <c r="XBF76" s="38"/>
      <c r="XBG76" s="39"/>
      <c r="XBH76" s="40"/>
      <c r="XBI76" s="40"/>
      <c r="XBJ76" s="40"/>
      <c r="XBK76" s="40"/>
      <c r="XBL76" s="40"/>
      <c r="XBM76" s="40"/>
      <c r="XBN76" s="41"/>
      <c r="XBO76" s="38"/>
      <c r="XBP76" s="39"/>
      <c r="XBQ76" s="40"/>
      <c r="XBR76" s="40"/>
      <c r="XBS76" s="40"/>
      <c r="XBT76" s="40"/>
      <c r="XBU76" s="40"/>
      <c r="XBV76" s="40"/>
      <c r="XBW76" s="41"/>
      <c r="XBX76" s="38"/>
      <c r="XBY76" s="39"/>
      <c r="XBZ76" s="40"/>
      <c r="XCA76" s="40"/>
      <c r="XCB76" s="40"/>
      <c r="XCC76" s="40"/>
      <c r="XCD76" s="40"/>
      <c r="XCE76" s="40"/>
      <c r="XCF76" s="41"/>
      <c r="XCG76" s="38"/>
      <c r="XCH76" s="39"/>
      <c r="XCI76" s="40"/>
      <c r="XCJ76" s="40"/>
      <c r="XCK76" s="40"/>
      <c r="XCL76" s="40"/>
      <c r="XCM76" s="40"/>
      <c r="XCN76" s="40"/>
      <c r="XCO76" s="41"/>
      <c r="XCP76" s="38"/>
      <c r="XCQ76" s="39"/>
      <c r="XCR76" s="40"/>
      <c r="XCS76" s="40"/>
      <c r="XCT76" s="40"/>
      <c r="XCU76" s="40"/>
      <c r="XCV76" s="40"/>
      <c r="XCW76" s="40"/>
      <c r="XCX76" s="41"/>
      <c r="XCY76" s="38"/>
      <c r="XCZ76" s="39"/>
      <c r="XDA76" s="40"/>
      <c r="XDB76" s="40"/>
      <c r="XDC76" s="40"/>
      <c r="XDD76" s="40"/>
      <c r="XDE76" s="40"/>
      <c r="XDF76" s="40"/>
      <c r="XDG76" s="41"/>
      <c r="XDH76" s="38"/>
      <c r="XDI76" s="39"/>
      <c r="XDJ76" s="40"/>
      <c r="XDK76" s="40"/>
      <c r="XDL76" s="40"/>
      <c r="XDM76" s="40"/>
      <c r="XDN76" s="40"/>
      <c r="XDO76" s="40"/>
      <c r="XDP76" s="41"/>
      <c r="XDQ76" s="38"/>
      <c r="XDR76" s="39"/>
      <c r="XDS76" s="40"/>
      <c r="XDT76" s="40"/>
      <c r="XDU76" s="40"/>
      <c r="XDV76" s="40"/>
      <c r="XDW76" s="40"/>
      <c r="XDX76" s="40"/>
      <c r="XDY76" s="41"/>
      <c r="XDZ76" s="38"/>
      <c r="XEA76" s="39"/>
      <c r="XEB76" s="40"/>
      <c r="XEC76" s="40"/>
      <c r="XED76" s="40"/>
      <c r="XEE76" s="40"/>
      <c r="XEF76" s="40"/>
      <c r="XEG76" s="40"/>
      <c r="XEH76" s="41"/>
      <c r="XEI76" s="38"/>
      <c r="XEJ76" s="39"/>
      <c r="XEK76" s="40"/>
      <c r="XEL76" s="40"/>
      <c r="XEM76" s="40"/>
      <c r="XEN76" s="40"/>
      <c r="XEO76" s="40"/>
      <c r="XEP76" s="40"/>
      <c r="XEQ76" s="41"/>
      <c r="XER76" s="38"/>
      <c r="XES76" s="39"/>
      <c r="XET76" s="40"/>
      <c r="XEU76" s="40"/>
      <c r="XEV76" s="40"/>
      <c r="XEW76" s="40"/>
      <c r="XEX76" s="40"/>
      <c r="XEY76" s="40"/>
      <c r="XEZ76" s="41"/>
      <c r="XFA76" s="38"/>
      <c r="XFB76" s="39"/>
      <c r="XFC76" s="40"/>
      <c r="XFD76" s="40"/>
    </row>
    <row r="77" spans="1:16384" s="76" customFormat="1" ht="44.45" customHeight="1" x14ac:dyDescent="0.2">
      <c r="A77" s="94" t="s">
        <v>479</v>
      </c>
      <c r="B77" s="93" t="s">
        <v>221</v>
      </c>
      <c r="C77" s="93" t="s">
        <v>222</v>
      </c>
      <c r="D77" s="93" t="s">
        <v>223</v>
      </c>
      <c r="E77" s="93" t="s">
        <v>224</v>
      </c>
      <c r="F77" s="93" t="s">
        <v>225</v>
      </c>
      <c r="G77" s="478">
        <v>5</v>
      </c>
      <c r="H77" s="481">
        <f>200*B$74/5</f>
        <v>16</v>
      </c>
      <c r="I77" s="479">
        <f>G77*H77</f>
        <v>80</v>
      </c>
    </row>
    <row r="78" spans="1:16384" s="76" customFormat="1" ht="39.75" customHeight="1" x14ac:dyDescent="0.2">
      <c r="A78" s="94" t="s">
        <v>480</v>
      </c>
      <c r="B78" s="79" t="s">
        <v>226</v>
      </c>
      <c r="C78" s="79" t="s">
        <v>227</v>
      </c>
      <c r="D78" s="79" t="s">
        <v>228</v>
      </c>
      <c r="E78" s="79" t="s">
        <v>229</v>
      </c>
      <c r="F78" s="79" t="s">
        <v>230</v>
      </c>
      <c r="G78" s="478">
        <v>5</v>
      </c>
      <c r="H78" s="481">
        <f>50*B$74/5</f>
        <v>4</v>
      </c>
      <c r="I78" s="479">
        <f>G78*H78</f>
        <v>20</v>
      </c>
    </row>
    <row r="79" spans="1:16384" s="76" customFormat="1" ht="43.9" customHeight="1" x14ac:dyDescent="0.2">
      <c r="A79" s="94" t="s">
        <v>481</v>
      </c>
      <c r="B79" s="93" t="s">
        <v>298</v>
      </c>
      <c r="C79" s="93" t="s">
        <v>299</v>
      </c>
      <c r="D79" s="93" t="s">
        <v>300</v>
      </c>
      <c r="E79" s="93" t="s">
        <v>297</v>
      </c>
      <c r="F79" s="93" t="s">
        <v>301</v>
      </c>
      <c r="G79" s="478">
        <v>5</v>
      </c>
      <c r="H79" s="481">
        <f>100*B$74/5</f>
        <v>8</v>
      </c>
      <c r="I79" s="479">
        <f>G79*H79</f>
        <v>40</v>
      </c>
    </row>
    <row r="80" spans="1:16384" s="76" customFormat="1" ht="24" customHeight="1" x14ac:dyDescent="0.2">
      <c r="A80" s="781" t="s">
        <v>202</v>
      </c>
      <c r="B80" s="782"/>
      <c r="C80" s="782"/>
      <c r="D80" s="782"/>
      <c r="E80" s="782"/>
      <c r="F80" s="782"/>
      <c r="G80" s="782"/>
      <c r="H80" s="783"/>
      <c r="I80" s="483">
        <f>SUM(I75,I76,I77,I78,I79)/2</f>
        <v>100</v>
      </c>
    </row>
    <row r="81" spans="1:16384" s="77" customFormat="1" ht="24" customHeight="1" x14ac:dyDescent="0.2">
      <c r="A81" s="778" t="s">
        <v>547</v>
      </c>
      <c r="B81" s="778"/>
      <c r="C81" s="778"/>
      <c r="D81" s="778"/>
      <c r="E81" s="778"/>
      <c r="F81" s="778"/>
      <c r="G81" s="778"/>
      <c r="H81" s="778"/>
      <c r="I81" s="61">
        <f>I80*40/100</f>
        <v>40</v>
      </c>
    </row>
    <row r="82" spans="1:16384" ht="24" customHeight="1" x14ac:dyDescent="0.25">
      <c r="A82" s="363"/>
      <c r="B82" s="363"/>
      <c r="C82" s="363"/>
      <c r="D82" s="363"/>
      <c r="E82" s="363"/>
      <c r="F82" s="363"/>
      <c r="G82" s="363"/>
      <c r="H82" s="363"/>
      <c r="I82" s="364"/>
    </row>
    <row r="83" spans="1:16384" ht="24" customHeight="1" x14ac:dyDescent="0.25">
      <c r="A83" s="777" t="s">
        <v>482</v>
      </c>
      <c r="B83" s="777"/>
      <c r="C83" s="777"/>
      <c r="D83" s="777"/>
      <c r="E83" s="777"/>
      <c r="F83" s="777"/>
      <c r="G83" s="777"/>
      <c r="H83" s="777"/>
      <c r="I83" s="777"/>
    </row>
    <row r="84" spans="1:16384" ht="24" customHeight="1" x14ac:dyDescent="0.25">
      <c r="A84" s="785" t="s">
        <v>231</v>
      </c>
      <c r="B84" s="786"/>
      <c r="C84" s="786"/>
      <c r="D84" s="786"/>
      <c r="E84" s="786"/>
      <c r="F84" s="786"/>
      <c r="G84" s="786"/>
      <c r="H84" s="786"/>
      <c r="I84" s="787"/>
    </row>
    <row r="85" spans="1:16384" ht="24" customHeight="1" x14ac:dyDescent="0.25">
      <c r="A85" s="369" t="s">
        <v>232</v>
      </c>
      <c r="B85" s="370"/>
      <c r="C85" s="370"/>
      <c r="D85" s="370"/>
      <c r="E85" s="370"/>
      <c r="F85" s="370"/>
      <c r="G85" s="370"/>
      <c r="H85" s="370"/>
      <c r="I85" s="371"/>
      <c r="J85" s="38"/>
      <c r="K85" s="39"/>
      <c r="L85" s="40"/>
      <c r="M85" s="40"/>
      <c r="N85" s="40"/>
      <c r="O85" s="40"/>
      <c r="P85" s="40"/>
      <c r="Q85" s="40"/>
      <c r="R85" s="41"/>
      <c r="S85" s="38"/>
      <c r="T85" s="39"/>
      <c r="U85" s="40"/>
      <c r="V85" s="40"/>
      <c r="W85" s="40"/>
      <c r="X85" s="40"/>
      <c r="Y85" s="40"/>
      <c r="Z85" s="40"/>
      <c r="AA85" s="41"/>
      <c r="AB85" s="38"/>
      <c r="AC85" s="39"/>
      <c r="AD85" s="40"/>
      <c r="AE85" s="40"/>
      <c r="AF85" s="40"/>
      <c r="AG85" s="40"/>
      <c r="AH85" s="40"/>
      <c r="AI85" s="40"/>
      <c r="AJ85" s="41"/>
      <c r="AK85" s="38"/>
      <c r="AL85" s="39"/>
      <c r="AM85" s="40"/>
      <c r="AN85" s="40"/>
      <c r="AO85" s="40"/>
      <c r="AP85" s="40"/>
      <c r="AQ85" s="40"/>
      <c r="AR85" s="40"/>
      <c r="AS85" s="41"/>
      <c r="AT85" s="38"/>
      <c r="AU85" s="39"/>
      <c r="AV85" s="40"/>
      <c r="AW85" s="40"/>
      <c r="AX85" s="40"/>
      <c r="AY85" s="40"/>
      <c r="AZ85" s="40"/>
      <c r="BA85" s="40"/>
      <c r="BB85" s="41"/>
      <c r="BC85" s="38"/>
      <c r="BD85" s="39"/>
      <c r="BE85" s="40"/>
      <c r="BF85" s="40"/>
      <c r="BG85" s="40"/>
      <c r="BH85" s="40"/>
      <c r="BI85" s="40"/>
      <c r="BJ85" s="40"/>
      <c r="BK85" s="41"/>
      <c r="BL85" s="38"/>
      <c r="BM85" s="39"/>
      <c r="BN85" s="40"/>
      <c r="BO85" s="40"/>
      <c r="BP85" s="40"/>
      <c r="BQ85" s="40"/>
      <c r="BR85" s="40"/>
      <c r="BS85" s="40"/>
      <c r="BT85" s="41"/>
      <c r="BU85" s="38"/>
      <c r="BV85" s="39"/>
      <c r="BW85" s="40"/>
      <c r="BX85" s="40"/>
      <c r="BY85" s="40"/>
      <c r="BZ85" s="40"/>
      <c r="CA85" s="40"/>
      <c r="CB85" s="40"/>
      <c r="CC85" s="41"/>
      <c r="CD85" s="38"/>
      <c r="CE85" s="39"/>
      <c r="CF85" s="40"/>
      <c r="CG85" s="40"/>
      <c r="CH85" s="40"/>
      <c r="CI85" s="40"/>
      <c r="CJ85" s="40"/>
      <c r="CK85" s="40"/>
      <c r="CL85" s="41"/>
      <c r="CM85" s="38"/>
      <c r="CN85" s="39"/>
      <c r="CO85" s="40"/>
      <c r="CP85" s="40"/>
      <c r="CQ85" s="40"/>
      <c r="CR85" s="40"/>
      <c r="CS85" s="40"/>
      <c r="CT85" s="40"/>
      <c r="CU85" s="41"/>
      <c r="CV85" s="38"/>
      <c r="CW85" s="39"/>
      <c r="CX85" s="40"/>
      <c r="CY85" s="40"/>
      <c r="CZ85" s="40"/>
      <c r="DA85" s="40"/>
      <c r="DB85" s="40"/>
      <c r="DC85" s="40"/>
      <c r="DD85" s="41"/>
      <c r="DE85" s="38"/>
      <c r="DF85" s="39"/>
      <c r="DG85" s="40"/>
      <c r="DH85" s="40"/>
      <c r="DI85" s="40"/>
      <c r="DJ85" s="40"/>
      <c r="DK85" s="40"/>
      <c r="DL85" s="40"/>
      <c r="DM85" s="41"/>
      <c r="DN85" s="38"/>
      <c r="DO85" s="39"/>
      <c r="DP85" s="40"/>
      <c r="DQ85" s="40"/>
      <c r="DR85" s="40"/>
      <c r="DS85" s="40"/>
      <c r="DT85" s="40"/>
      <c r="DU85" s="40"/>
      <c r="DV85" s="41"/>
      <c r="DW85" s="38"/>
      <c r="DX85" s="39"/>
      <c r="DY85" s="40"/>
      <c r="DZ85" s="40"/>
      <c r="EA85" s="40"/>
      <c r="EB85" s="40"/>
      <c r="EC85" s="40"/>
      <c r="ED85" s="40"/>
      <c r="EE85" s="41"/>
      <c r="EF85" s="38"/>
      <c r="EG85" s="39"/>
      <c r="EH85" s="40"/>
      <c r="EI85" s="40"/>
      <c r="EJ85" s="40"/>
      <c r="EK85" s="40"/>
      <c r="EL85" s="40"/>
      <c r="EM85" s="40"/>
      <c r="EN85" s="41"/>
      <c r="EO85" s="38"/>
      <c r="EP85" s="39"/>
      <c r="EQ85" s="40"/>
      <c r="ER85" s="40"/>
      <c r="ES85" s="40"/>
      <c r="ET85" s="40"/>
      <c r="EU85" s="40"/>
      <c r="EV85" s="40"/>
      <c r="EW85" s="41"/>
      <c r="EX85" s="38"/>
      <c r="EY85" s="39"/>
      <c r="EZ85" s="40"/>
      <c r="FA85" s="40"/>
      <c r="FB85" s="40"/>
      <c r="FC85" s="40"/>
      <c r="FD85" s="40"/>
      <c r="FE85" s="40"/>
      <c r="FF85" s="41"/>
      <c r="FG85" s="38"/>
      <c r="FH85" s="39"/>
      <c r="FI85" s="40"/>
      <c r="FJ85" s="40"/>
      <c r="FK85" s="40"/>
      <c r="FL85" s="40"/>
      <c r="FM85" s="40"/>
      <c r="FN85" s="40"/>
      <c r="FO85" s="41"/>
      <c r="FP85" s="38"/>
      <c r="FQ85" s="39"/>
      <c r="FR85" s="40"/>
      <c r="FS85" s="40"/>
      <c r="FT85" s="40"/>
      <c r="FU85" s="40"/>
      <c r="FV85" s="40"/>
      <c r="FW85" s="40"/>
      <c r="FX85" s="41"/>
      <c r="FY85" s="38"/>
      <c r="FZ85" s="39"/>
      <c r="GA85" s="40"/>
      <c r="GB85" s="40"/>
      <c r="GC85" s="40"/>
      <c r="GD85" s="40"/>
      <c r="GE85" s="40"/>
      <c r="GF85" s="40"/>
      <c r="GG85" s="41"/>
      <c r="GH85" s="38"/>
      <c r="GI85" s="39"/>
      <c r="GJ85" s="40"/>
      <c r="GK85" s="40"/>
      <c r="GL85" s="40"/>
      <c r="GM85" s="40"/>
      <c r="GN85" s="40"/>
      <c r="GO85" s="40"/>
      <c r="GP85" s="41"/>
      <c r="GQ85" s="38"/>
      <c r="GR85" s="39"/>
      <c r="GS85" s="40"/>
      <c r="GT85" s="40"/>
      <c r="GU85" s="40"/>
      <c r="GV85" s="40"/>
      <c r="GW85" s="40"/>
      <c r="GX85" s="40"/>
      <c r="GY85" s="41"/>
      <c r="GZ85" s="38"/>
      <c r="HA85" s="39"/>
      <c r="HB85" s="40"/>
      <c r="HC85" s="40"/>
      <c r="HD85" s="40"/>
      <c r="HE85" s="40"/>
      <c r="HF85" s="40"/>
      <c r="HG85" s="40"/>
      <c r="HH85" s="41"/>
      <c r="HI85" s="38"/>
      <c r="HJ85" s="39"/>
      <c r="HK85" s="40"/>
      <c r="HL85" s="40"/>
      <c r="HM85" s="40"/>
      <c r="HN85" s="40"/>
      <c r="HO85" s="40"/>
      <c r="HP85" s="40"/>
      <c r="HQ85" s="41"/>
      <c r="HR85" s="38"/>
      <c r="HS85" s="39"/>
      <c r="HT85" s="40"/>
      <c r="HU85" s="40"/>
      <c r="HV85" s="40"/>
      <c r="HW85" s="40"/>
      <c r="HX85" s="40"/>
      <c r="HY85" s="40"/>
      <c r="HZ85" s="41"/>
      <c r="IA85" s="38"/>
      <c r="IB85" s="39"/>
      <c r="IC85" s="40"/>
      <c r="ID85" s="40"/>
      <c r="IE85" s="40"/>
      <c r="IF85" s="40"/>
      <c r="IG85" s="40"/>
      <c r="IH85" s="40"/>
      <c r="II85" s="41"/>
      <c r="IJ85" s="38"/>
      <c r="IK85" s="39"/>
      <c r="IL85" s="40"/>
      <c r="IM85" s="40"/>
      <c r="IN85" s="40"/>
      <c r="IO85" s="40"/>
      <c r="IP85" s="40"/>
      <c r="IQ85" s="40"/>
      <c r="IR85" s="41"/>
      <c r="IS85" s="38"/>
      <c r="IT85" s="39"/>
      <c r="IU85" s="40"/>
      <c r="IV85" s="40"/>
      <c r="IW85" s="40"/>
      <c r="IX85" s="40"/>
      <c r="IY85" s="40"/>
      <c r="IZ85" s="40"/>
      <c r="JA85" s="41"/>
      <c r="JB85" s="38"/>
      <c r="JC85" s="39"/>
      <c r="JD85" s="40"/>
      <c r="JE85" s="40"/>
      <c r="JF85" s="40"/>
      <c r="JG85" s="40"/>
      <c r="JH85" s="40"/>
      <c r="JI85" s="40"/>
      <c r="JJ85" s="41"/>
      <c r="JK85" s="38"/>
      <c r="JL85" s="39"/>
      <c r="JM85" s="40"/>
      <c r="JN85" s="40"/>
      <c r="JO85" s="40"/>
      <c r="JP85" s="40"/>
      <c r="JQ85" s="40"/>
      <c r="JR85" s="40"/>
      <c r="JS85" s="41"/>
      <c r="JT85" s="38"/>
      <c r="JU85" s="39"/>
      <c r="JV85" s="40"/>
      <c r="JW85" s="40"/>
      <c r="JX85" s="40"/>
      <c r="JY85" s="40"/>
      <c r="JZ85" s="40"/>
      <c r="KA85" s="40"/>
      <c r="KB85" s="41"/>
      <c r="KC85" s="38"/>
      <c r="KD85" s="39"/>
      <c r="KE85" s="40"/>
      <c r="KF85" s="40"/>
      <c r="KG85" s="40"/>
      <c r="KH85" s="40"/>
      <c r="KI85" s="40"/>
      <c r="KJ85" s="40"/>
      <c r="KK85" s="41"/>
      <c r="KL85" s="38"/>
      <c r="KM85" s="39"/>
      <c r="KN85" s="40"/>
      <c r="KO85" s="40"/>
      <c r="KP85" s="40"/>
      <c r="KQ85" s="40"/>
      <c r="KR85" s="40"/>
      <c r="KS85" s="40"/>
      <c r="KT85" s="41"/>
      <c r="KU85" s="38"/>
      <c r="KV85" s="39"/>
      <c r="KW85" s="40"/>
      <c r="KX85" s="40"/>
      <c r="KY85" s="40"/>
      <c r="KZ85" s="40"/>
      <c r="LA85" s="40"/>
      <c r="LB85" s="40"/>
      <c r="LC85" s="41"/>
      <c r="LD85" s="38"/>
      <c r="LE85" s="39"/>
      <c r="LF85" s="40"/>
      <c r="LG85" s="40"/>
      <c r="LH85" s="40"/>
      <c r="LI85" s="40"/>
      <c r="LJ85" s="40"/>
      <c r="LK85" s="40"/>
      <c r="LL85" s="41"/>
      <c r="LM85" s="38"/>
      <c r="LN85" s="39"/>
      <c r="LO85" s="40"/>
      <c r="LP85" s="40"/>
      <c r="LQ85" s="40"/>
      <c r="LR85" s="40"/>
      <c r="LS85" s="40"/>
      <c r="LT85" s="40"/>
      <c r="LU85" s="41"/>
      <c r="LV85" s="38"/>
      <c r="LW85" s="39"/>
      <c r="LX85" s="40"/>
      <c r="LY85" s="40"/>
      <c r="LZ85" s="40"/>
      <c r="MA85" s="40"/>
      <c r="MB85" s="40"/>
      <c r="MC85" s="40"/>
      <c r="MD85" s="41"/>
      <c r="ME85" s="38"/>
      <c r="MF85" s="39"/>
      <c r="MG85" s="40"/>
      <c r="MH85" s="40"/>
      <c r="MI85" s="40"/>
      <c r="MJ85" s="40"/>
      <c r="MK85" s="40"/>
      <c r="ML85" s="40"/>
      <c r="MM85" s="41"/>
      <c r="MN85" s="38"/>
      <c r="MO85" s="39"/>
      <c r="MP85" s="40"/>
      <c r="MQ85" s="40"/>
      <c r="MR85" s="40"/>
      <c r="MS85" s="40"/>
      <c r="MT85" s="40"/>
      <c r="MU85" s="40"/>
      <c r="MV85" s="41"/>
      <c r="MW85" s="38"/>
      <c r="MX85" s="39"/>
      <c r="MY85" s="40"/>
      <c r="MZ85" s="40"/>
      <c r="NA85" s="40"/>
      <c r="NB85" s="40"/>
      <c r="NC85" s="40"/>
      <c r="ND85" s="40"/>
      <c r="NE85" s="41"/>
      <c r="NF85" s="38"/>
      <c r="NG85" s="39"/>
      <c r="NH85" s="40"/>
      <c r="NI85" s="40"/>
      <c r="NJ85" s="40"/>
      <c r="NK85" s="40"/>
      <c r="NL85" s="40"/>
      <c r="NM85" s="40"/>
      <c r="NN85" s="41"/>
      <c r="NO85" s="38"/>
      <c r="NP85" s="39"/>
      <c r="NQ85" s="40"/>
      <c r="NR85" s="40"/>
      <c r="NS85" s="40"/>
      <c r="NT85" s="40"/>
      <c r="NU85" s="40"/>
      <c r="NV85" s="40"/>
      <c r="NW85" s="41"/>
      <c r="NX85" s="38"/>
      <c r="NY85" s="39"/>
      <c r="NZ85" s="40"/>
      <c r="OA85" s="40"/>
      <c r="OB85" s="40"/>
      <c r="OC85" s="40"/>
      <c r="OD85" s="40"/>
      <c r="OE85" s="40"/>
      <c r="OF85" s="41"/>
      <c r="OG85" s="38"/>
      <c r="OH85" s="39"/>
      <c r="OI85" s="40"/>
      <c r="OJ85" s="40"/>
      <c r="OK85" s="40"/>
      <c r="OL85" s="40"/>
      <c r="OM85" s="40"/>
      <c r="ON85" s="40"/>
      <c r="OO85" s="41"/>
      <c r="OP85" s="38"/>
      <c r="OQ85" s="39"/>
      <c r="OR85" s="40"/>
      <c r="OS85" s="40"/>
      <c r="OT85" s="40"/>
      <c r="OU85" s="40"/>
      <c r="OV85" s="40"/>
      <c r="OW85" s="40"/>
      <c r="OX85" s="41"/>
      <c r="OY85" s="38"/>
      <c r="OZ85" s="39"/>
      <c r="PA85" s="40"/>
      <c r="PB85" s="40"/>
      <c r="PC85" s="40"/>
      <c r="PD85" s="40"/>
      <c r="PE85" s="40"/>
      <c r="PF85" s="40"/>
      <c r="PG85" s="41"/>
      <c r="PH85" s="38"/>
      <c r="PI85" s="39"/>
      <c r="PJ85" s="40"/>
      <c r="PK85" s="40"/>
      <c r="PL85" s="40"/>
      <c r="PM85" s="40"/>
      <c r="PN85" s="40"/>
      <c r="PO85" s="40"/>
      <c r="PP85" s="41"/>
      <c r="PQ85" s="38"/>
      <c r="PR85" s="39"/>
      <c r="PS85" s="40"/>
      <c r="PT85" s="40"/>
      <c r="PU85" s="40"/>
      <c r="PV85" s="40"/>
      <c r="PW85" s="40"/>
      <c r="PX85" s="40"/>
      <c r="PY85" s="41"/>
      <c r="PZ85" s="38"/>
      <c r="QA85" s="39"/>
      <c r="QB85" s="40"/>
      <c r="QC85" s="40"/>
      <c r="QD85" s="40"/>
      <c r="QE85" s="40"/>
      <c r="QF85" s="40"/>
      <c r="QG85" s="40"/>
      <c r="QH85" s="41"/>
      <c r="QI85" s="38"/>
      <c r="QJ85" s="39"/>
      <c r="QK85" s="40"/>
      <c r="QL85" s="40"/>
      <c r="QM85" s="40"/>
      <c r="QN85" s="40"/>
      <c r="QO85" s="40"/>
      <c r="QP85" s="40"/>
      <c r="QQ85" s="41"/>
      <c r="QR85" s="38"/>
      <c r="QS85" s="39"/>
      <c r="QT85" s="40"/>
      <c r="QU85" s="40"/>
      <c r="QV85" s="40"/>
      <c r="QW85" s="40"/>
      <c r="QX85" s="40"/>
      <c r="QY85" s="40"/>
      <c r="QZ85" s="41"/>
      <c r="RA85" s="38"/>
      <c r="RB85" s="39"/>
      <c r="RC85" s="40"/>
      <c r="RD85" s="40"/>
      <c r="RE85" s="40"/>
      <c r="RF85" s="40"/>
      <c r="RG85" s="40"/>
      <c r="RH85" s="40"/>
      <c r="RI85" s="41"/>
      <c r="RJ85" s="38"/>
      <c r="RK85" s="39"/>
      <c r="RL85" s="40"/>
      <c r="RM85" s="40"/>
      <c r="RN85" s="40"/>
      <c r="RO85" s="40"/>
      <c r="RP85" s="40"/>
      <c r="RQ85" s="40"/>
      <c r="RR85" s="41"/>
      <c r="RS85" s="38"/>
      <c r="RT85" s="39"/>
      <c r="RU85" s="40"/>
      <c r="RV85" s="40"/>
      <c r="RW85" s="40"/>
      <c r="RX85" s="40"/>
      <c r="RY85" s="40"/>
      <c r="RZ85" s="40"/>
      <c r="SA85" s="41"/>
      <c r="SB85" s="38"/>
      <c r="SC85" s="39"/>
      <c r="SD85" s="40"/>
      <c r="SE85" s="40"/>
      <c r="SF85" s="40"/>
      <c r="SG85" s="40"/>
      <c r="SH85" s="40"/>
      <c r="SI85" s="40"/>
      <c r="SJ85" s="41"/>
      <c r="SK85" s="38"/>
      <c r="SL85" s="39"/>
      <c r="SM85" s="40"/>
      <c r="SN85" s="40"/>
      <c r="SO85" s="40"/>
      <c r="SP85" s="40"/>
      <c r="SQ85" s="40"/>
      <c r="SR85" s="40"/>
      <c r="SS85" s="41"/>
      <c r="ST85" s="38"/>
      <c r="SU85" s="39"/>
      <c r="SV85" s="40"/>
      <c r="SW85" s="40"/>
      <c r="SX85" s="40"/>
      <c r="SY85" s="40"/>
      <c r="SZ85" s="40"/>
      <c r="TA85" s="40"/>
      <c r="TB85" s="41"/>
      <c r="TC85" s="38"/>
      <c r="TD85" s="39"/>
      <c r="TE85" s="40"/>
      <c r="TF85" s="40"/>
      <c r="TG85" s="40"/>
      <c r="TH85" s="40"/>
      <c r="TI85" s="40"/>
      <c r="TJ85" s="40"/>
      <c r="TK85" s="41"/>
      <c r="TL85" s="38"/>
      <c r="TM85" s="39"/>
      <c r="TN85" s="40"/>
      <c r="TO85" s="40"/>
      <c r="TP85" s="40"/>
      <c r="TQ85" s="40"/>
      <c r="TR85" s="40"/>
      <c r="TS85" s="40"/>
      <c r="TT85" s="41"/>
      <c r="TU85" s="38"/>
      <c r="TV85" s="39"/>
      <c r="TW85" s="40"/>
      <c r="TX85" s="40"/>
      <c r="TY85" s="40"/>
      <c r="TZ85" s="40"/>
      <c r="UA85" s="40"/>
      <c r="UB85" s="40"/>
      <c r="UC85" s="41"/>
      <c r="UD85" s="38"/>
      <c r="UE85" s="39"/>
      <c r="UF85" s="40"/>
      <c r="UG85" s="40"/>
      <c r="UH85" s="40"/>
      <c r="UI85" s="40"/>
      <c r="UJ85" s="40"/>
      <c r="UK85" s="40"/>
      <c r="UL85" s="41"/>
      <c r="UM85" s="38"/>
      <c r="UN85" s="39"/>
      <c r="UO85" s="40"/>
      <c r="UP85" s="40"/>
      <c r="UQ85" s="40"/>
      <c r="UR85" s="40"/>
      <c r="US85" s="40"/>
      <c r="UT85" s="40"/>
      <c r="UU85" s="41"/>
      <c r="UV85" s="38"/>
      <c r="UW85" s="39"/>
      <c r="UX85" s="40"/>
      <c r="UY85" s="40"/>
      <c r="UZ85" s="40"/>
      <c r="VA85" s="40"/>
      <c r="VB85" s="40"/>
      <c r="VC85" s="40"/>
      <c r="VD85" s="41"/>
      <c r="VE85" s="38"/>
      <c r="VF85" s="39"/>
      <c r="VG85" s="40"/>
      <c r="VH85" s="40"/>
      <c r="VI85" s="40"/>
      <c r="VJ85" s="40"/>
      <c r="VK85" s="40"/>
      <c r="VL85" s="40"/>
      <c r="VM85" s="41"/>
      <c r="VN85" s="38"/>
      <c r="VO85" s="39"/>
      <c r="VP85" s="40"/>
      <c r="VQ85" s="40"/>
      <c r="VR85" s="40"/>
      <c r="VS85" s="40"/>
      <c r="VT85" s="40"/>
      <c r="VU85" s="40"/>
      <c r="VV85" s="41"/>
      <c r="VW85" s="38"/>
      <c r="VX85" s="39"/>
      <c r="VY85" s="40"/>
      <c r="VZ85" s="40"/>
      <c r="WA85" s="40"/>
      <c r="WB85" s="40"/>
      <c r="WC85" s="40"/>
      <c r="WD85" s="40"/>
      <c r="WE85" s="41"/>
      <c r="WF85" s="38"/>
      <c r="WG85" s="39"/>
      <c r="WH85" s="40"/>
      <c r="WI85" s="40"/>
      <c r="WJ85" s="40"/>
      <c r="WK85" s="40"/>
      <c r="WL85" s="40"/>
      <c r="WM85" s="40"/>
      <c r="WN85" s="41"/>
      <c r="WO85" s="38"/>
      <c r="WP85" s="39"/>
      <c r="WQ85" s="40"/>
      <c r="WR85" s="40"/>
      <c r="WS85" s="40"/>
      <c r="WT85" s="40"/>
      <c r="WU85" s="40"/>
      <c r="WV85" s="40"/>
      <c r="WW85" s="41"/>
      <c r="WX85" s="38"/>
      <c r="WY85" s="39"/>
      <c r="WZ85" s="40"/>
      <c r="XA85" s="40"/>
      <c r="XB85" s="40"/>
      <c r="XC85" s="40"/>
      <c r="XD85" s="40"/>
      <c r="XE85" s="40"/>
      <c r="XF85" s="41"/>
      <c r="XG85" s="38"/>
      <c r="XH85" s="39"/>
      <c r="XI85" s="40"/>
      <c r="XJ85" s="40"/>
      <c r="XK85" s="40"/>
      <c r="XL85" s="40"/>
      <c r="XM85" s="40"/>
      <c r="XN85" s="40"/>
      <c r="XO85" s="41"/>
      <c r="XP85" s="38"/>
      <c r="XQ85" s="39"/>
      <c r="XR85" s="40"/>
      <c r="XS85" s="40"/>
      <c r="XT85" s="40"/>
      <c r="XU85" s="40"/>
      <c r="XV85" s="40"/>
      <c r="XW85" s="40"/>
      <c r="XX85" s="41"/>
      <c r="XY85" s="38"/>
      <c r="XZ85" s="39"/>
      <c r="YA85" s="40"/>
      <c r="YB85" s="40"/>
      <c r="YC85" s="40"/>
      <c r="YD85" s="40"/>
      <c r="YE85" s="40"/>
      <c r="YF85" s="40"/>
      <c r="YG85" s="41"/>
      <c r="YH85" s="38"/>
      <c r="YI85" s="39"/>
      <c r="YJ85" s="40"/>
      <c r="YK85" s="40"/>
      <c r="YL85" s="40"/>
      <c r="YM85" s="40"/>
      <c r="YN85" s="40"/>
      <c r="YO85" s="40"/>
      <c r="YP85" s="41"/>
      <c r="YQ85" s="38"/>
      <c r="YR85" s="39"/>
      <c r="YS85" s="40"/>
      <c r="YT85" s="40"/>
      <c r="YU85" s="40"/>
      <c r="YV85" s="40"/>
      <c r="YW85" s="40"/>
      <c r="YX85" s="40"/>
      <c r="YY85" s="41"/>
      <c r="YZ85" s="38"/>
      <c r="ZA85" s="39"/>
      <c r="ZB85" s="40"/>
      <c r="ZC85" s="40"/>
      <c r="ZD85" s="40"/>
      <c r="ZE85" s="40"/>
      <c r="ZF85" s="40"/>
      <c r="ZG85" s="40"/>
      <c r="ZH85" s="41"/>
      <c r="ZI85" s="38"/>
      <c r="ZJ85" s="39"/>
      <c r="ZK85" s="40"/>
      <c r="ZL85" s="40"/>
      <c r="ZM85" s="40"/>
      <c r="ZN85" s="40"/>
      <c r="ZO85" s="40"/>
      <c r="ZP85" s="40"/>
      <c r="ZQ85" s="41"/>
      <c r="ZR85" s="38"/>
      <c r="ZS85" s="39"/>
      <c r="ZT85" s="40"/>
      <c r="ZU85" s="40"/>
      <c r="ZV85" s="40"/>
      <c r="ZW85" s="40"/>
      <c r="ZX85" s="40"/>
      <c r="ZY85" s="40"/>
      <c r="ZZ85" s="41"/>
      <c r="AAA85" s="38"/>
      <c r="AAB85" s="39"/>
      <c r="AAC85" s="40"/>
      <c r="AAD85" s="40"/>
      <c r="AAE85" s="40"/>
      <c r="AAF85" s="40"/>
      <c r="AAG85" s="40"/>
      <c r="AAH85" s="40"/>
      <c r="AAI85" s="41"/>
      <c r="AAJ85" s="38"/>
      <c r="AAK85" s="39"/>
      <c r="AAL85" s="40"/>
      <c r="AAM85" s="40"/>
      <c r="AAN85" s="40"/>
      <c r="AAO85" s="40"/>
      <c r="AAP85" s="40"/>
      <c r="AAQ85" s="40"/>
      <c r="AAR85" s="41"/>
      <c r="AAS85" s="38"/>
      <c r="AAT85" s="39"/>
      <c r="AAU85" s="40"/>
      <c r="AAV85" s="40"/>
      <c r="AAW85" s="40"/>
      <c r="AAX85" s="40"/>
      <c r="AAY85" s="40"/>
      <c r="AAZ85" s="40"/>
      <c r="ABA85" s="41"/>
      <c r="ABB85" s="38"/>
      <c r="ABC85" s="39"/>
      <c r="ABD85" s="40"/>
      <c r="ABE85" s="40"/>
      <c r="ABF85" s="40"/>
      <c r="ABG85" s="40"/>
      <c r="ABH85" s="40"/>
      <c r="ABI85" s="40"/>
      <c r="ABJ85" s="41"/>
      <c r="ABK85" s="38"/>
      <c r="ABL85" s="39"/>
      <c r="ABM85" s="40"/>
      <c r="ABN85" s="40"/>
      <c r="ABO85" s="40"/>
      <c r="ABP85" s="40"/>
      <c r="ABQ85" s="40"/>
      <c r="ABR85" s="40"/>
      <c r="ABS85" s="41"/>
      <c r="ABT85" s="38"/>
      <c r="ABU85" s="39"/>
      <c r="ABV85" s="40"/>
      <c r="ABW85" s="40"/>
      <c r="ABX85" s="40"/>
      <c r="ABY85" s="40"/>
      <c r="ABZ85" s="40"/>
      <c r="ACA85" s="40"/>
      <c r="ACB85" s="41"/>
      <c r="ACC85" s="38"/>
      <c r="ACD85" s="39"/>
      <c r="ACE85" s="40"/>
      <c r="ACF85" s="40"/>
      <c r="ACG85" s="40"/>
      <c r="ACH85" s="40"/>
      <c r="ACI85" s="40"/>
      <c r="ACJ85" s="40"/>
      <c r="ACK85" s="41"/>
      <c r="ACL85" s="38"/>
      <c r="ACM85" s="39"/>
      <c r="ACN85" s="40"/>
      <c r="ACO85" s="40"/>
      <c r="ACP85" s="40"/>
      <c r="ACQ85" s="40"/>
      <c r="ACR85" s="40"/>
      <c r="ACS85" s="40"/>
      <c r="ACT85" s="41"/>
      <c r="ACU85" s="38"/>
      <c r="ACV85" s="39"/>
      <c r="ACW85" s="40"/>
      <c r="ACX85" s="40"/>
      <c r="ACY85" s="40"/>
      <c r="ACZ85" s="40"/>
      <c r="ADA85" s="40"/>
      <c r="ADB85" s="40"/>
      <c r="ADC85" s="41"/>
      <c r="ADD85" s="38"/>
      <c r="ADE85" s="39"/>
      <c r="ADF85" s="40"/>
      <c r="ADG85" s="40"/>
      <c r="ADH85" s="40"/>
      <c r="ADI85" s="40"/>
      <c r="ADJ85" s="40"/>
      <c r="ADK85" s="40"/>
      <c r="ADL85" s="41"/>
      <c r="ADM85" s="38"/>
      <c r="ADN85" s="39"/>
      <c r="ADO85" s="40"/>
      <c r="ADP85" s="40"/>
      <c r="ADQ85" s="40"/>
      <c r="ADR85" s="40"/>
      <c r="ADS85" s="40"/>
      <c r="ADT85" s="40"/>
      <c r="ADU85" s="41"/>
      <c r="ADV85" s="38"/>
      <c r="ADW85" s="39"/>
      <c r="ADX85" s="40"/>
      <c r="ADY85" s="40"/>
      <c r="ADZ85" s="40"/>
      <c r="AEA85" s="40"/>
      <c r="AEB85" s="40"/>
      <c r="AEC85" s="40"/>
      <c r="AED85" s="41"/>
      <c r="AEE85" s="38"/>
      <c r="AEF85" s="39"/>
      <c r="AEG85" s="40"/>
      <c r="AEH85" s="40"/>
      <c r="AEI85" s="40"/>
      <c r="AEJ85" s="40"/>
      <c r="AEK85" s="40"/>
      <c r="AEL85" s="40"/>
      <c r="AEM85" s="41"/>
      <c r="AEN85" s="38"/>
      <c r="AEO85" s="39"/>
      <c r="AEP85" s="40"/>
      <c r="AEQ85" s="40"/>
      <c r="AER85" s="40"/>
      <c r="AES85" s="40"/>
      <c r="AET85" s="40"/>
      <c r="AEU85" s="40"/>
      <c r="AEV85" s="41"/>
      <c r="AEW85" s="38"/>
      <c r="AEX85" s="39"/>
      <c r="AEY85" s="40"/>
      <c r="AEZ85" s="40"/>
      <c r="AFA85" s="40"/>
      <c r="AFB85" s="40"/>
      <c r="AFC85" s="40"/>
      <c r="AFD85" s="40"/>
      <c r="AFE85" s="41"/>
      <c r="AFF85" s="38"/>
      <c r="AFG85" s="39"/>
      <c r="AFH85" s="40"/>
      <c r="AFI85" s="40"/>
      <c r="AFJ85" s="40"/>
      <c r="AFK85" s="40"/>
      <c r="AFL85" s="40"/>
      <c r="AFM85" s="40"/>
      <c r="AFN85" s="41"/>
      <c r="AFO85" s="38"/>
      <c r="AFP85" s="39"/>
      <c r="AFQ85" s="40"/>
      <c r="AFR85" s="40"/>
      <c r="AFS85" s="40"/>
      <c r="AFT85" s="40"/>
      <c r="AFU85" s="40"/>
      <c r="AFV85" s="40"/>
      <c r="AFW85" s="41"/>
      <c r="AFX85" s="38"/>
      <c r="AFY85" s="39"/>
      <c r="AFZ85" s="40"/>
      <c r="AGA85" s="40"/>
      <c r="AGB85" s="40"/>
      <c r="AGC85" s="40"/>
      <c r="AGD85" s="40"/>
      <c r="AGE85" s="40"/>
      <c r="AGF85" s="41"/>
      <c r="AGG85" s="38"/>
      <c r="AGH85" s="39"/>
      <c r="AGI85" s="40"/>
      <c r="AGJ85" s="40"/>
      <c r="AGK85" s="40"/>
      <c r="AGL85" s="40"/>
      <c r="AGM85" s="40"/>
      <c r="AGN85" s="40"/>
      <c r="AGO85" s="41"/>
      <c r="AGP85" s="38"/>
      <c r="AGQ85" s="39"/>
      <c r="AGR85" s="40"/>
      <c r="AGS85" s="40"/>
      <c r="AGT85" s="40"/>
      <c r="AGU85" s="40"/>
      <c r="AGV85" s="40"/>
      <c r="AGW85" s="40"/>
      <c r="AGX85" s="41"/>
      <c r="AGY85" s="38"/>
      <c r="AGZ85" s="39"/>
      <c r="AHA85" s="40"/>
      <c r="AHB85" s="40"/>
      <c r="AHC85" s="40"/>
      <c r="AHD85" s="40"/>
      <c r="AHE85" s="40"/>
      <c r="AHF85" s="40"/>
      <c r="AHG85" s="41"/>
      <c r="AHH85" s="38"/>
      <c r="AHI85" s="39"/>
      <c r="AHJ85" s="40"/>
      <c r="AHK85" s="40"/>
      <c r="AHL85" s="40"/>
      <c r="AHM85" s="40"/>
      <c r="AHN85" s="40"/>
      <c r="AHO85" s="40"/>
      <c r="AHP85" s="41"/>
      <c r="AHQ85" s="38"/>
      <c r="AHR85" s="39"/>
      <c r="AHS85" s="40"/>
      <c r="AHT85" s="40"/>
      <c r="AHU85" s="40"/>
      <c r="AHV85" s="40"/>
      <c r="AHW85" s="40"/>
      <c r="AHX85" s="40"/>
      <c r="AHY85" s="41"/>
      <c r="AHZ85" s="38"/>
      <c r="AIA85" s="39"/>
      <c r="AIB85" s="40"/>
      <c r="AIC85" s="40"/>
      <c r="AID85" s="40"/>
      <c r="AIE85" s="40"/>
      <c r="AIF85" s="40"/>
      <c r="AIG85" s="40"/>
      <c r="AIH85" s="41"/>
      <c r="AII85" s="38"/>
      <c r="AIJ85" s="39"/>
      <c r="AIK85" s="40"/>
      <c r="AIL85" s="40"/>
      <c r="AIM85" s="40"/>
      <c r="AIN85" s="40"/>
      <c r="AIO85" s="40"/>
      <c r="AIP85" s="40"/>
      <c r="AIQ85" s="41"/>
      <c r="AIR85" s="38"/>
      <c r="AIS85" s="39"/>
      <c r="AIT85" s="40"/>
      <c r="AIU85" s="40"/>
      <c r="AIV85" s="40"/>
      <c r="AIW85" s="40"/>
      <c r="AIX85" s="40"/>
      <c r="AIY85" s="40"/>
      <c r="AIZ85" s="41"/>
      <c r="AJA85" s="38"/>
      <c r="AJB85" s="39"/>
      <c r="AJC85" s="40"/>
      <c r="AJD85" s="40"/>
      <c r="AJE85" s="40"/>
      <c r="AJF85" s="40"/>
      <c r="AJG85" s="40"/>
      <c r="AJH85" s="40"/>
      <c r="AJI85" s="41"/>
      <c r="AJJ85" s="38"/>
      <c r="AJK85" s="39"/>
      <c r="AJL85" s="40"/>
      <c r="AJM85" s="40"/>
      <c r="AJN85" s="40"/>
      <c r="AJO85" s="40"/>
      <c r="AJP85" s="40"/>
      <c r="AJQ85" s="40"/>
      <c r="AJR85" s="41"/>
      <c r="AJS85" s="38"/>
      <c r="AJT85" s="39"/>
      <c r="AJU85" s="40"/>
      <c r="AJV85" s="40"/>
      <c r="AJW85" s="40"/>
      <c r="AJX85" s="40"/>
      <c r="AJY85" s="40"/>
      <c r="AJZ85" s="40"/>
      <c r="AKA85" s="41"/>
      <c r="AKB85" s="38"/>
      <c r="AKC85" s="39"/>
      <c r="AKD85" s="40"/>
      <c r="AKE85" s="40"/>
      <c r="AKF85" s="40"/>
      <c r="AKG85" s="40"/>
      <c r="AKH85" s="40"/>
      <c r="AKI85" s="40"/>
      <c r="AKJ85" s="41"/>
      <c r="AKK85" s="38"/>
      <c r="AKL85" s="39"/>
      <c r="AKM85" s="40"/>
      <c r="AKN85" s="40"/>
      <c r="AKO85" s="40"/>
      <c r="AKP85" s="40"/>
      <c r="AKQ85" s="40"/>
      <c r="AKR85" s="40"/>
      <c r="AKS85" s="41"/>
      <c r="AKT85" s="38"/>
      <c r="AKU85" s="39"/>
      <c r="AKV85" s="40"/>
      <c r="AKW85" s="40"/>
      <c r="AKX85" s="40"/>
      <c r="AKY85" s="40"/>
      <c r="AKZ85" s="40"/>
      <c r="ALA85" s="40"/>
      <c r="ALB85" s="41"/>
      <c r="ALC85" s="38"/>
      <c r="ALD85" s="39"/>
      <c r="ALE85" s="40"/>
      <c r="ALF85" s="40"/>
      <c r="ALG85" s="40"/>
      <c r="ALH85" s="40"/>
      <c r="ALI85" s="40"/>
      <c r="ALJ85" s="40"/>
      <c r="ALK85" s="41"/>
      <c r="ALL85" s="38"/>
      <c r="ALM85" s="39"/>
      <c r="ALN85" s="40"/>
      <c r="ALO85" s="40"/>
      <c r="ALP85" s="40"/>
      <c r="ALQ85" s="40"/>
      <c r="ALR85" s="40"/>
      <c r="ALS85" s="40"/>
      <c r="ALT85" s="41"/>
      <c r="ALU85" s="38"/>
      <c r="ALV85" s="39"/>
      <c r="ALW85" s="40"/>
      <c r="ALX85" s="40"/>
      <c r="ALY85" s="40"/>
      <c r="ALZ85" s="40"/>
      <c r="AMA85" s="40"/>
      <c r="AMB85" s="40"/>
      <c r="AMC85" s="41"/>
      <c r="AMD85" s="38"/>
      <c r="AME85" s="39"/>
      <c r="AMF85" s="40"/>
      <c r="AMG85" s="40"/>
      <c r="AMH85" s="40"/>
      <c r="AMI85" s="40"/>
      <c r="AMJ85" s="40"/>
      <c r="AMK85" s="40"/>
      <c r="AML85" s="41"/>
      <c r="AMM85" s="38"/>
      <c r="AMN85" s="39"/>
      <c r="AMO85" s="40"/>
      <c r="AMP85" s="40"/>
      <c r="AMQ85" s="40"/>
      <c r="AMR85" s="40"/>
      <c r="AMS85" s="40"/>
      <c r="AMT85" s="40"/>
      <c r="AMU85" s="41"/>
      <c r="AMV85" s="38"/>
      <c r="AMW85" s="39"/>
      <c r="AMX85" s="40"/>
      <c r="AMY85" s="40"/>
      <c r="AMZ85" s="40"/>
      <c r="ANA85" s="40"/>
      <c r="ANB85" s="40"/>
      <c r="ANC85" s="40"/>
      <c r="AND85" s="41"/>
      <c r="ANE85" s="38"/>
      <c r="ANF85" s="39"/>
      <c r="ANG85" s="40"/>
      <c r="ANH85" s="40"/>
      <c r="ANI85" s="40"/>
      <c r="ANJ85" s="40"/>
      <c r="ANK85" s="40"/>
      <c r="ANL85" s="40"/>
      <c r="ANM85" s="41"/>
      <c r="ANN85" s="38"/>
      <c r="ANO85" s="39"/>
      <c r="ANP85" s="40"/>
      <c r="ANQ85" s="40"/>
      <c r="ANR85" s="40"/>
      <c r="ANS85" s="40"/>
      <c r="ANT85" s="40"/>
      <c r="ANU85" s="40"/>
      <c r="ANV85" s="41"/>
      <c r="ANW85" s="38"/>
      <c r="ANX85" s="39"/>
      <c r="ANY85" s="40"/>
      <c r="ANZ85" s="40"/>
      <c r="AOA85" s="40"/>
      <c r="AOB85" s="40"/>
      <c r="AOC85" s="40"/>
      <c r="AOD85" s="40"/>
      <c r="AOE85" s="41"/>
      <c r="AOF85" s="38"/>
      <c r="AOG85" s="39"/>
      <c r="AOH85" s="40"/>
      <c r="AOI85" s="40"/>
      <c r="AOJ85" s="40"/>
      <c r="AOK85" s="40"/>
      <c r="AOL85" s="40"/>
      <c r="AOM85" s="40"/>
      <c r="AON85" s="41"/>
      <c r="AOO85" s="38"/>
      <c r="AOP85" s="39"/>
      <c r="AOQ85" s="40"/>
      <c r="AOR85" s="40"/>
      <c r="AOS85" s="40"/>
      <c r="AOT85" s="40"/>
      <c r="AOU85" s="40"/>
      <c r="AOV85" s="40"/>
      <c r="AOW85" s="41"/>
      <c r="AOX85" s="38"/>
      <c r="AOY85" s="39"/>
      <c r="AOZ85" s="40"/>
      <c r="APA85" s="40"/>
      <c r="APB85" s="40"/>
      <c r="APC85" s="40"/>
      <c r="APD85" s="40"/>
      <c r="APE85" s="40"/>
      <c r="APF85" s="41"/>
      <c r="APG85" s="38"/>
      <c r="APH85" s="39"/>
      <c r="API85" s="40"/>
      <c r="APJ85" s="40"/>
      <c r="APK85" s="40"/>
      <c r="APL85" s="40"/>
      <c r="APM85" s="40"/>
      <c r="APN85" s="40"/>
      <c r="APO85" s="41"/>
      <c r="APP85" s="38"/>
      <c r="APQ85" s="39"/>
      <c r="APR85" s="40"/>
      <c r="APS85" s="40"/>
      <c r="APT85" s="40"/>
      <c r="APU85" s="40"/>
      <c r="APV85" s="40"/>
      <c r="APW85" s="40"/>
      <c r="APX85" s="41"/>
      <c r="APY85" s="38"/>
      <c r="APZ85" s="39"/>
      <c r="AQA85" s="40"/>
      <c r="AQB85" s="40"/>
      <c r="AQC85" s="40"/>
      <c r="AQD85" s="40"/>
      <c r="AQE85" s="40"/>
      <c r="AQF85" s="40"/>
      <c r="AQG85" s="41"/>
      <c r="AQH85" s="38"/>
      <c r="AQI85" s="39"/>
      <c r="AQJ85" s="40"/>
      <c r="AQK85" s="40"/>
      <c r="AQL85" s="40"/>
      <c r="AQM85" s="40"/>
      <c r="AQN85" s="40"/>
      <c r="AQO85" s="40"/>
      <c r="AQP85" s="41"/>
      <c r="AQQ85" s="38"/>
      <c r="AQR85" s="39"/>
      <c r="AQS85" s="40"/>
      <c r="AQT85" s="40"/>
      <c r="AQU85" s="40"/>
      <c r="AQV85" s="40"/>
      <c r="AQW85" s="40"/>
      <c r="AQX85" s="40"/>
      <c r="AQY85" s="41"/>
      <c r="AQZ85" s="38"/>
      <c r="ARA85" s="39"/>
      <c r="ARB85" s="40"/>
      <c r="ARC85" s="40"/>
      <c r="ARD85" s="40"/>
      <c r="ARE85" s="40"/>
      <c r="ARF85" s="40"/>
      <c r="ARG85" s="40"/>
      <c r="ARH85" s="41"/>
      <c r="ARI85" s="38"/>
      <c r="ARJ85" s="39"/>
      <c r="ARK85" s="40"/>
      <c r="ARL85" s="40"/>
      <c r="ARM85" s="40"/>
      <c r="ARN85" s="40"/>
      <c r="ARO85" s="40"/>
      <c r="ARP85" s="40"/>
      <c r="ARQ85" s="41"/>
      <c r="ARR85" s="38"/>
      <c r="ARS85" s="39"/>
      <c r="ART85" s="40"/>
      <c r="ARU85" s="40"/>
      <c r="ARV85" s="40"/>
      <c r="ARW85" s="40"/>
      <c r="ARX85" s="40"/>
      <c r="ARY85" s="40"/>
      <c r="ARZ85" s="41"/>
      <c r="ASA85" s="38"/>
      <c r="ASB85" s="39"/>
      <c r="ASC85" s="40"/>
      <c r="ASD85" s="40"/>
      <c r="ASE85" s="40"/>
      <c r="ASF85" s="40"/>
      <c r="ASG85" s="40"/>
      <c r="ASH85" s="40"/>
      <c r="ASI85" s="41"/>
      <c r="ASJ85" s="38"/>
      <c r="ASK85" s="39"/>
      <c r="ASL85" s="40"/>
      <c r="ASM85" s="40"/>
      <c r="ASN85" s="40"/>
      <c r="ASO85" s="40"/>
      <c r="ASP85" s="40"/>
      <c r="ASQ85" s="40"/>
      <c r="ASR85" s="41"/>
      <c r="ASS85" s="38"/>
      <c r="AST85" s="39"/>
      <c r="ASU85" s="40"/>
      <c r="ASV85" s="40"/>
      <c r="ASW85" s="40"/>
      <c r="ASX85" s="40"/>
      <c r="ASY85" s="40"/>
      <c r="ASZ85" s="40"/>
      <c r="ATA85" s="41"/>
      <c r="ATB85" s="38"/>
      <c r="ATC85" s="39"/>
      <c r="ATD85" s="40"/>
      <c r="ATE85" s="40"/>
      <c r="ATF85" s="40"/>
      <c r="ATG85" s="40"/>
      <c r="ATH85" s="40"/>
      <c r="ATI85" s="40"/>
      <c r="ATJ85" s="41"/>
      <c r="ATK85" s="38"/>
      <c r="ATL85" s="39"/>
      <c r="ATM85" s="40"/>
      <c r="ATN85" s="40"/>
      <c r="ATO85" s="40"/>
      <c r="ATP85" s="40"/>
      <c r="ATQ85" s="40"/>
      <c r="ATR85" s="40"/>
      <c r="ATS85" s="41"/>
      <c r="ATT85" s="38"/>
      <c r="ATU85" s="39"/>
      <c r="ATV85" s="40"/>
      <c r="ATW85" s="40"/>
      <c r="ATX85" s="40"/>
      <c r="ATY85" s="40"/>
      <c r="ATZ85" s="40"/>
      <c r="AUA85" s="40"/>
      <c r="AUB85" s="41"/>
      <c r="AUC85" s="38"/>
      <c r="AUD85" s="39"/>
      <c r="AUE85" s="40"/>
      <c r="AUF85" s="40"/>
      <c r="AUG85" s="40"/>
      <c r="AUH85" s="40"/>
      <c r="AUI85" s="40"/>
      <c r="AUJ85" s="40"/>
      <c r="AUK85" s="41"/>
      <c r="AUL85" s="38"/>
      <c r="AUM85" s="39"/>
      <c r="AUN85" s="40"/>
      <c r="AUO85" s="40"/>
      <c r="AUP85" s="40"/>
      <c r="AUQ85" s="40"/>
      <c r="AUR85" s="40"/>
      <c r="AUS85" s="40"/>
      <c r="AUT85" s="41"/>
      <c r="AUU85" s="38"/>
      <c r="AUV85" s="39"/>
      <c r="AUW85" s="40"/>
      <c r="AUX85" s="40"/>
      <c r="AUY85" s="40"/>
      <c r="AUZ85" s="40"/>
      <c r="AVA85" s="40"/>
      <c r="AVB85" s="40"/>
      <c r="AVC85" s="41"/>
      <c r="AVD85" s="38"/>
      <c r="AVE85" s="39"/>
      <c r="AVF85" s="40"/>
      <c r="AVG85" s="40"/>
      <c r="AVH85" s="40"/>
      <c r="AVI85" s="40"/>
      <c r="AVJ85" s="40"/>
      <c r="AVK85" s="40"/>
      <c r="AVL85" s="41"/>
      <c r="AVM85" s="38"/>
      <c r="AVN85" s="39"/>
      <c r="AVO85" s="40"/>
      <c r="AVP85" s="40"/>
      <c r="AVQ85" s="40"/>
      <c r="AVR85" s="40"/>
      <c r="AVS85" s="40"/>
      <c r="AVT85" s="40"/>
      <c r="AVU85" s="41"/>
      <c r="AVV85" s="38"/>
      <c r="AVW85" s="39"/>
      <c r="AVX85" s="40"/>
      <c r="AVY85" s="40"/>
      <c r="AVZ85" s="40"/>
      <c r="AWA85" s="40"/>
      <c r="AWB85" s="40"/>
      <c r="AWC85" s="40"/>
      <c r="AWD85" s="41"/>
      <c r="AWE85" s="38"/>
      <c r="AWF85" s="39"/>
      <c r="AWG85" s="40"/>
      <c r="AWH85" s="40"/>
      <c r="AWI85" s="40"/>
      <c r="AWJ85" s="40"/>
      <c r="AWK85" s="40"/>
      <c r="AWL85" s="40"/>
      <c r="AWM85" s="41"/>
      <c r="AWN85" s="38"/>
      <c r="AWO85" s="39"/>
      <c r="AWP85" s="40"/>
      <c r="AWQ85" s="40"/>
      <c r="AWR85" s="40"/>
      <c r="AWS85" s="40"/>
      <c r="AWT85" s="40"/>
      <c r="AWU85" s="40"/>
      <c r="AWV85" s="41"/>
      <c r="AWW85" s="38"/>
      <c r="AWX85" s="39"/>
      <c r="AWY85" s="40"/>
      <c r="AWZ85" s="40"/>
      <c r="AXA85" s="40"/>
      <c r="AXB85" s="40"/>
      <c r="AXC85" s="40"/>
      <c r="AXD85" s="40"/>
      <c r="AXE85" s="41"/>
      <c r="AXF85" s="38"/>
      <c r="AXG85" s="39"/>
      <c r="AXH85" s="40"/>
      <c r="AXI85" s="40"/>
      <c r="AXJ85" s="40"/>
      <c r="AXK85" s="40"/>
      <c r="AXL85" s="40"/>
      <c r="AXM85" s="40"/>
      <c r="AXN85" s="41"/>
      <c r="AXO85" s="38"/>
      <c r="AXP85" s="39"/>
      <c r="AXQ85" s="40"/>
      <c r="AXR85" s="40"/>
      <c r="AXS85" s="40"/>
      <c r="AXT85" s="40"/>
      <c r="AXU85" s="40"/>
      <c r="AXV85" s="40"/>
      <c r="AXW85" s="41"/>
      <c r="AXX85" s="38"/>
      <c r="AXY85" s="39"/>
      <c r="AXZ85" s="40"/>
      <c r="AYA85" s="40"/>
      <c r="AYB85" s="40"/>
      <c r="AYC85" s="40"/>
      <c r="AYD85" s="40"/>
      <c r="AYE85" s="40"/>
      <c r="AYF85" s="41"/>
      <c r="AYG85" s="38"/>
      <c r="AYH85" s="39"/>
      <c r="AYI85" s="40"/>
      <c r="AYJ85" s="40"/>
      <c r="AYK85" s="40"/>
      <c r="AYL85" s="40"/>
      <c r="AYM85" s="40"/>
      <c r="AYN85" s="40"/>
      <c r="AYO85" s="41"/>
      <c r="AYP85" s="38"/>
      <c r="AYQ85" s="39"/>
      <c r="AYR85" s="40"/>
      <c r="AYS85" s="40"/>
      <c r="AYT85" s="40"/>
      <c r="AYU85" s="40"/>
      <c r="AYV85" s="40"/>
      <c r="AYW85" s="40"/>
      <c r="AYX85" s="41"/>
      <c r="AYY85" s="38"/>
      <c r="AYZ85" s="39"/>
      <c r="AZA85" s="40"/>
      <c r="AZB85" s="40"/>
      <c r="AZC85" s="40"/>
      <c r="AZD85" s="40"/>
      <c r="AZE85" s="40"/>
      <c r="AZF85" s="40"/>
      <c r="AZG85" s="41"/>
      <c r="AZH85" s="38"/>
      <c r="AZI85" s="39"/>
      <c r="AZJ85" s="40"/>
      <c r="AZK85" s="40"/>
      <c r="AZL85" s="40"/>
      <c r="AZM85" s="40"/>
      <c r="AZN85" s="40"/>
      <c r="AZO85" s="40"/>
      <c r="AZP85" s="41"/>
      <c r="AZQ85" s="38"/>
      <c r="AZR85" s="39"/>
      <c r="AZS85" s="40"/>
      <c r="AZT85" s="40"/>
      <c r="AZU85" s="40"/>
      <c r="AZV85" s="40"/>
      <c r="AZW85" s="40"/>
      <c r="AZX85" s="40"/>
      <c r="AZY85" s="41"/>
      <c r="AZZ85" s="38"/>
      <c r="BAA85" s="39"/>
      <c r="BAB85" s="40"/>
      <c r="BAC85" s="40"/>
      <c r="BAD85" s="40"/>
      <c r="BAE85" s="40"/>
      <c r="BAF85" s="40"/>
      <c r="BAG85" s="40"/>
      <c r="BAH85" s="41"/>
      <c r="BAI85" s="38"/>
      <c r="BAJ85" s="39"/>
      <c r="BAK85" s="40"/>
      <c r="BAL85" s="40"/>
      <c r="BAM85" s="40"/>
      <c r="BAN85" s="40"/>
      <c r="BAO85" s="40"/>
      <c r="BAP85" s="40"/>
      <c r="BAQ85" s="41"/>
      <c r="BAR85" s="38"/>
      <c r="BAS85" s="39"/>
      <c r="BAT85" s="40"/>
      <c r="BAU85" s="40"/>
      <c r="BAV85" s="40"/>
      <c r="BAW85" s="40"/>
      <c r="BAX85" s="40"/>
      <c r="BAY85" s="40"/>
      <c r="BAZ85" s="41"/>
      <c r="BBA85" s="38"/>
      <c r="BBB85" s="39"/>
      <c r="BBC85" s="40"/>
      <c r="BBD85" s="40"/>
      <c r="BBE85" s="40"/>
      <c r="BBF85" s="40"/>
      <c r="BBG85" s="40"/>
      <c r="BBH85" s="40"/>
      <c r="BBI85" s="41"/>
      <c r="BBJ85" s="38"/>
      <c r="BBK85" s="39"/>
      <c r="BBL85" s="40"/>
      <c r="BBM85" s="40"/>
      <c r="BBN85" s="40"/>
      <c r="BBO85" s="40"/>
      <c r="BBP85" s="40"/>
      <c r="BBQ85" s="40"/>
      <c r="BBR85" s="41"/>
      <c r="BBS85" s="38"/>
      <c r="BBT85" s="39"/>
      <c r="BBU85" s="40"/>
      <c r="BBV85" s="40"/>
      <c r="BBW85" s="40"/>
      <c r="BBX85" s="40"/>
      <c r="BBY85" s="40"/>
      <c r="BBZ85" s="40"/>
      <c r="BCA85" s="41"/>
      <c r="BCB85" s="38"/>
      <c r="BCC85" s="39"/>
      <c r="BCD85" s="40"/>
      <c r="BCE85" s="40"/>
      <c r="BCF85" s="40"/>
      <c r="BCG85" s="40"/>
      <c r="BCH85" s="40"/>
      <c r="BCI85" s="40"/>
      <c r="BCJ85" s="41"/>
      <c r="BCK85" s="38"/>
      <c r="BCL85" s="39"/>
      <c r="BCM85" s="40"/>
      <c r="BCN85" s="40"/>
      <c r="BCO85" s="40"/>
      <c r="BCP85" s="40"/>
      <c r="BCQ85" s="40"/>
      <c r="BCR85" s="40"/>
      <c r="BCS85" s="41"/>
      <c r="BCT85" s="38"/>
      <c r="BCU85" s="39"/>
      <c r="BCV85" s="40"/>
      <c r="BCW85" s="40"/>
      <c r="BCX85" s="40"/>
      <c r="BCY85" s="40"/>
      <c r="BCZ85" s="40"/>
      <c r="BDA85" s="40"/>
      <c r="BDB85" s="41"/>
      <c r="BDC85" s="38"/>
      <c r="BDD85" s="39"/>
      <c r="BDE85" s="40"/>
      <c r="BDF85" s="40"/>
      <c r="BDG85" s="40"/>
      <c r="BDH85" s="40"/>
      <c r="BDI85" s="40"/>
      <c r="BDJ85" s="40"/>
      <c r="BDK85" s="41"/>
      <c r="BDL85" s="38"/>
      <c r="BDM85" s="39"/>
      <c r="BDN85" s="40"/>
      <c r="BDO85" s="40"/>
      <c r="BDP85" s="40"/>
      <c r="BDQ85" s="40"/>
      <c r="BDR85" s="40"/>
      <c r="BDS85" s="40"/>
      <c r="BDT85" s="41"/>
      <c r="BDU85" s="38"/>
      <c r="BDV85" s="39"/>
      <c r="BDW85" s="40"/>
      <c r="BDX85" s="40"/>
      <c r="BDY85" s="40"/>
      <c r="BDZ85" s="40"/>
      <c r="BEA85" s="40"/>
      <c r="BEB85" s="40"/>
      <c r="BEC85" s="41"/>
      <c r="BED85" s="38"/>
      <c r="BEE85" s="39"/>
      <c r="BEF85" s="40"/>
      <c r="BEG85" s="40"/>
      <c r="BEH85" s="40"/>
      <c r="BEI85" s="40"/>
      <c r="BEJ85" s="40"/>
      <c r="BEK85" s="40"/>
      <c r="BEL85" s="41"/>
      <c r="BEM85" s="38"/>
      <c r="BEN85" s="39"/>
      <c r="BEO85" s="40"/>
      <c r="BEP85" s="40"/>
      <c r="BEQ85" s="40"/>
      <c r="BER85" s="40"/>
      <c r="BES85" s="40"/>
      <c r="BET85" s="40"/>
      <c r="BEU85" s="41"/>
      <c r="BEV85" s="38"/>
      <c r="BEW85" s="39"/>
      <c r="BEX85" s="40"/>
      <c r="BEY85" s="40"/>
      <c r="BEZ85" s="40"/>
      <c r="BFA85" s="40"/>
      <c r="BFB85" s="40"/>
      <c r="BFC85" s="40"/>
      <c r="BFD85" s="41"/>
      <c r="BFE85" s="38"/>
      <c r="BFF85" s="39"/>
      <c r="BFG85" s="40"/>
      <c r="BFH85" s="40"/>
      <c r="BFI85" s="40"/>
      <c r="BFJ85" s="40"/>
      <c r="BFK85" s="40"/>
      <c r="BFL85" s="40"/>
      <c r="BFM85" s="41"/>
      <c r="BFN85" s="38"/>
      <c r="BFO85" s="39"/>
      <c r="BFP85" s="40"/>
      <c r="BFQ85" s="40"/>
      <c r="BFR85" s="40"/>
      <c r="BFS85" s="40"/>
      <c r="BFT85" s="40"/>
      <c r="BFU85" s="40"/>
      <c r="BFV85" s="41"/>
      <c r="BFW85" s="38"/>
      <c r="BFX85" s="39"/>
      <c r="BFY85" s="40"/>
      <c r="BFZ85" s="40"/>
      <c r="BGA85" s="40"/>
      <c r="BGB85" s="40"/>
      <c r="BGC85" s="40"/>
      <c r="BGD85" s="40"/>
      <c r="BGE85" s="41"/>
      <c r="BGF85" s="38"/>
      <c r="BGG85" s="39"/>
      <c r="BGH85" s="40"/>
      <c r="BGI85" s="40"/>
      <c r="BGJ85" s="40"/>
      <c r="BGK85" s="40"/>
      <c r="BGL85" s="40"/>
      <c r="BGM85" s="40"/>
      <c r="BGN85" s="41"/>
      <c r="BGO85" s="38"/>
      <c r="BGP85" s="39"/>
      <c r="BGQ85" s="40"/>
      <c r="BGR85" s="40"/>
      <c r="BGS85" s="40"/>
      <c r="BGT85" s="40"/>
      <c r="BGU85" s="40"/>
      <c r="BGV85" s="40"/>
      <c r="BGW85" s="41"/>
      <c r="BGX85" s="38"/>
      <c r="BGY85" s="39"/>
      <c r="BGZ85" s="40"/>
      <c r="BHA85" s="40"/>
      <c r="BHB85" s="40"/>
      <c r="BHC85" s="40"/>
      <c r="BHD85" s="40"/>
      <c r="BHE85" s="40"/>
      <c r="BHF85" s="41"/>
      <c r="BHG85" s="38"/>
      <c r="BHH85" s="39"/>
      <c r="BHI85" s="40"/>
      <c r="BHJ85" s="40"/>
      <c r="BHK85" s="40"/>
      <c r="BHL85" s="40"/>
      <c r="BHM85" s="40"/>
      <c r="BHN85" s="40"/>
      <c r="BHO85" s="41"/>
      <c r="BHP85" s="38"/>
      <c r="BHQ85" s="39"/>
      <c r="BHR85" s="40"/>
      <c r="BHS85" s="40"/>
      <c r="BHT85" s="40"/>
      <c r="BHU85" s="40"/>
      <c r="BHV85" s="40"/>
      <c r="BHW85" s="40"/>
      <c r="BHX85" s="41"/>
      <c r="BHY85" s="38"/>
      <c r="BHZ85" s="39"/>
      <c r="BIA85" s="40"/>
      <c r="BIB85" s="40"/>
      <c r="BIC85" s="40"/>
      <c r="BID85" s="40"/>
      <c r="BIE85" s="40"/>
      <c r="BIF85" s="40"/>
      <c r="BIG85" s="41"/>
      <c r="BIH85" s="38"/>
      <c r="BII85" s="39"/>
      <c r="BIJ85" s="40"/>
      <c r="BIK85" s="40"/>
      <c r="BIL85" s="40"/>
      <c r="BIM85" s="40"/>
      <c r="BIN85" s="40"/>
      <c r="BIO85" s="40"/>
      <c r="BIP85" s="41"/>
      <c r="BIQ85" s="38"/>
      <c r="BIR85" s="39"/>
      <c r="BIS85" s="40"/>
      <c r="BIT85" s="40"/>
      <c r="BIU85" s="40"/>
      <c r="BIV85" s="40"/>
      <c r="BIW85" s="40"/>
      <c r="BIX85" s="40"/>
      <c r="BIY85" s="41"/>
      <c r="BIZ85" s="38"/>
      <c r="BJA85" s="39"/>
      <c r="BJB85" s="40"/>
      <c r="BJC85" s="40"/>
      <c r="BJD85" s="40"/>
      <c r="BJE85" s="40"/>
      <c r="BJF85" s="40"/>
      <c r="BJG85" s="40"/>
      <c r="BJH85" s="41"/>
      <c r="BJI85" s="38"/>
      <c r="BJJ85" s="39"/>
      <c r="BJK85" s="40"/>
      <c r="BJL85" s="40"/>
      <c r="BJM85" s="40"/>
      <c r="BJN85" s="40"/>
      <c r="BJO85" s="40"/>
      <c r="BJP85" s="40"/>
      <c r="BJQ85" s="41"/>
      <c r="BJR85" s="38"/>
      <c r="BJS85" s="39"/>
      <c r="BJT85" s="40"/>
      <c r="BJU85" s="40"/>
      <c r="BJV85" s="40"/>
      <c r="BJW85" s="40"/>
      <c r="BJX85" s="40"/>
      <c r="BJY85" s="40"/>
      <c r="BJZ85" s="41"/>
      <c r="BKA85" s="38"/>
      <c r="BKB85" s="39"/>
      <c r="BKC85" s="40"/>
      <c r="BKD85" s="40"/>
      <c r="BKE85" s="40"/>
      <c r="BKF85" s="40"/>
      <c r="BKG85" s="40"/>
      <c r="BKH85" s="40"/>
      <c r="BKI85" s="41"/>
      <c r="BKJ85" s="38"/>
      <c r="BKK85" s="39"/>
      <c r="BKL85" s="40"/>
      <c r="BKM85" s="40"/>
      <c r="BKN85" s="40"/>
      <c r="BKO85" s="40"/>
      <c r="BKP85" s="40"/>
      <c r="BKQ85" s="40"/>
      <c r="BKR85" s="41"/>
      <c r="BKS85" s="38"/>
      <c r="BKT85" s="39"/>
      <c r="BKU85" s="40"/>
      <c r="BKV85" s="40"/>
      <c r="BKW85" s="40"/>
      <c r="BKX85" s="40"/>
      <c r="BKY85" s="40"/>
      <c r="BKZ85" s="40"/>
      <c r="BLA85" s="41"/>
      <c r="BLB85" s="38"/>
      <c r="BLC85" s="39"/>
      <c r="BLD85" s="40"/>
      <c r="BLE85" s="40"/>
      <c r="BLF85" s="40"/>
      <c r="BLG85" s="40"/>
      <c r="BLH85" s="40"/>
      <c r="BLI85" s="40"/>
      <c r="BLJ85" s="41"/>
      <c r="BLK85" s="38"/>
      <c r="BLL85" s="39"/>
      <c r="BLM85" s="40"/>
      <c r="BLN85" s="40"/>
      <c r="BLO85" s="40"/>
      <c r="BLP85" s="40"/>
      <c r="BLQ85" s="40"/>
      <c r="BLR85" s="40"/>
      <c r="BLS85" s="41"/>
      <c r="BLT85" s="38"/>
      <c r="BLU85" s="39"/>
      <c r="BLV85" s="40"/>
      <c r="BLW85" s="40"/>
      <c r="BLX85" s="40"/>
      <c r="BLY85" s="40"/>
      <c r="BLZ85" s="40"/>
      <c r="BMA85" s="40"/>
      <c r="BMB85" s="41"/>
      <c r="BMC85" s="38"/>
      <c r="BMD85" s="39"/>
      <c r="BME85" s="40"/>
      <c r="BMF85" s="40"/>
      <c r="BMG85" s="40"/>
      <c r="BMH85" s="40"/>
      <c r="BMI85" s="40"/>
      <c r="BMJ85" s="40"/>
      <c r="BMK85" s="41"/>
      <c r="BML85" s="38"/>
      <c r="BMM85" s="39"/>
      <c r="BMN85" s="40"/>
      <c r="BMO85" s="40"/>
      <c r="BMP85" s="40"/>
      <c r="BMQ85" s="40"/>
      <c r="BMR85" s="40"/>
      <c r="BMS85" s="40"/>
      <c r="BMT85" s="41"/>
      <c r="BMU85" s="38"/>
      <c r="BMV85" s="39"/>
      <c r="BMW85" s="40"/>
      <c r="BMX85" s="40"/>
      <c r="BMY85" s="40"/>
      <c r="BMZ85" s="40"/>
      <c r="BNA85" s="40"/>
      <c r="BNB85" s="40"/>
      <c r="BNC85" s="41"/>
      <c r="BND85" s="38"/>
      <c r="BNE85" s="39"/>
      <c r="BNF85" s="40"/>
      <c r="BNG85" s="40"/>
      <c r="BNH85" s="40"/>
      <c r="BNI85" s="40"/>
      <c r="BNJ85" s="40"/>
      <c r="BNK85" s="40"/>
      <c r="BNL85" s="41"/>
      <c r="BNM85" s="38"/>
      <c r="BNN85" s="39"/>
      <c r="BNO85" s="40"/>
      <c r="BNP85" s="40"/>
      <c r="BNQ85" s="40"/>
      <c r="BNR85" s="40"/>
      <c r="BNS85" s="40"/>
      <c r="BNT85" s="40"/>
      <c r="BNU85" s="41"/>
      <c r="BNV85" s="38"/>
      <c r="BNW85" s="39"/>
      <c r="BNX85" s="40"/>
      <c r="BNY85" s="40"/>
      <c r="BNZ85" s="40"/>
      <c r="BOA85" s="40"/>
      <c r="BOB85" s="40"/>
      <c r="BOC85" s="40"/>
      <c r="BOD85" s="41"/>
      <c r="BOE85" s="38"/>
      <c r="BOF85" s="39"/>
      <c r="BOG85" s="40"/>
      <c r="BOH85" s="40"/>
      <c r="BOI85" s="40"/>
      <c r="BOJ85" s="40"/>
      <c r="BOK85" s="40"/>
      <c r="BOL85" s="40"/>
      <c r="BOM85" s="41"/>
      <c r="BON85" s="38"/>
      <c r="BOO85" s="39"/>
      <c r="BOP85" s="40"/>
      <c r="BOQ85" s="40"/>
      <c r="BOR85" s="40"/>
      <c r="BOS85" s="40"/>
      <c r="BOT85" s="40"/>
      <c r="BOU85" s="40"/>
      <c r="BOV85" s="41"/>
      <c r="BOW85" s="38"/>
      <c r="BOX85" s="39"/>
      <c r="BOY85" s="40"/>
      <c r="BOZ85" s="40"/>
      <c r="BPA85" s="40"/>
      <c r="BPB85" s="40"/>
      <c r="BPC85" s="40"/>
      <c r="BPD85" s="40"/>
      <c r="BPE85" s="41"/>
      <c r="BPF85" s="38"/>
      <c r="BPG85" s="39"/>
      <c r="BPH85" s="40"/>
      <c r="BPI85" s="40"/>
      <c r="BPJ85" s="40"/>
      <c r="BPK85" s="40"/>
      <c r="BPL85" s="40"/>
      <c r="BPM85" s="40"/>
      <c r="BPN85" s="41"/>
      <c r="BPO85" s="38"/>
      <c r="BPP85" s="39"/>
      <c r="BPQ85" s="40"/>
      <c r="BPR85" s="40"/>
      <c r="BPS85" s="40"/>
      <c r="BPT85" s="40"/>
      <c r="BPU85" s="40"/>
      <c r="BPV85" s="40"/>
      <c r="BPW85" s="41"/>
      <c r="BPX85" s="38"/>
      <c r="BPY85" s="39"/>
      <c r="BPZ85" s="40"/>
      <c r="BQA85" s="40"/>
      <c r="BQB85" s="40"/>
      <c r="BQC85" s="40"/>
      <c r="BQD85" s="40"/>
      <c r="BQE85" s="40"/>
      <c r="BQF85" s="41"/>
      <c r="BQG85" s="38"/>
      <c r="BQH85" s="39"/>
      <c r="BQI85" s="40"/>
      <c r="BQJ85" s="40"/>
      <c r="BQK85" s="40"/>
      <c r="BQL85" s="40"/>
      <c r="BQM85" s="40"/>
      <c r="BQN85" s="40"/>
      <c r="BQO85" s="41"/>
      <c r="BQP85" s="38"/>
      <c r="BQQ85" s="39"/>
      <c r="BQR85" s="40"/>
      <c r="BQS85" s="40"/>
      <c r="BQT85" s="40"/>
      <c r="BQU85" s="40"/>
      <c r="BQV85" s="40"/>
      <c r="BQW85" s="40"/>
      <c r="BQX85" s="41"/>
      <c r="BQY85" s="38"/>
      <c r="BQZ85" s="39"/>
      <c r="BRA85" s="40"/>
      <c r="BRB85" s="40"/>
      <c r="BRC85" s="40"/>
      <c r="BRD85" s="40"/>
      <c r="BRE85" s="40"/>
      <c r="BRF85" s="40"/>
      <c r="BRG85" s="41"/>
      <c r="BRH85" s="38"/>
      <c r="BRI85" s="39"/>
      <c r="BRJ85" s="40"/>
      <c r="BRK85" s="40"/>
      <c r="BRL85" s="40"/>
      <c r="BRM85" s="40"/>
      <c r="BRN85" s="40"/>
      <c r="BRO85" s="40"/>
      <c r="BRP85" s="41"/>
      <c r="BRQ85" s="38"/>
      <c r="BRR85" s="39"/>
      <c r="BRS85" s="40"/>
      <c r="BRT85" s="40"/>
      <c r="BRU85" s="40"/>
      <c r="BRV85" s="40"/>
      <c r="BRW85" s="40"/>
      <c r="BRX85" s="40"/>
      <c r="BRY85" s="41"/>
      <c r="BRZ85" s="38"/>
      <c r="BSA85" s="39"/>
      <c r="BSB85" s="40"/>
      <c r="BSC85" s="40"/>
      <c r="BSD85" s="40"/>
      <c r="BSE85" s="40"/>
      <c r="BSF85" s="40"/>
      <c r="BSG85" s="40"/>
      <c r="BSH85" s="41"/>
      <c r="BSI85" s="38"/>
      <c r="BSJ85" s="39"/>
      <c r="BSK85" s="40"/>
      <c r="BSL85" s="40"/>
      <c r="BSM85" s="40"/>
      <c r="BSN85" s="40"/>
      <c r="BSO85" s="40"/>
      <c r="BSP85" s="40"/>
      <c r="BSQ85" s="41"/>
      <c r="BSR85" s="38"/>
      <c r="BSS85" s="39"/>
      <c r="BST85" s="40"/>
      <c r="BSU85" s="40"/>
      <c r="BSV85" s="40"/>
      <c r="BSW85" s="40"/>
      <c r="BSX85" s="40"/>
      <c r="BSY85" s="40"/>
      <c r="BSZ85" s="41"/>
      <c r="BTA85" s="38"/>
      <c r="BTB85" s="39"/>
      <c r="BTC85" s="40"/>
      <c r="BTD85" s="40"/>
      <c r="BTE85" s="40"/>
      <c r="BTF85" s="40"/>
      <c r="BTG85" s="40"/>
      <c r="BTH85" s="40"/>
      <c r="BTI85" s="41"/>
      <c r="BTJ85" s="38"/>
      <c r="BTK85" s="39"/>
      <c r="BTL85" s="40"/>
      <c r="BTM85" s="40"/>
      <c r="BTN85" s="40"/>
      <c r="BTO85" s="40"/>
      <c r="BTP85" s="40"/>
      <c r="BTQ85" s="40"/>
      <c r="BTR85" s="41"/>
      <c r="BTS85" s="38"/>
      <c r="BTT85" s="39"/>
      <c r="BTU85" s="40"/>
      <c r="BTV85" s="40"/>
      <c r="BTW85" s="40"/>
      <c r="BTX85" s="40"/>
      <c r="BTY85" s="40"/>
      <c r="BTZ85" s="40"/>
      <c r="BUA85" s="41"/>
      <c r="BUB85" s="38"/>
      <c r="BUC85" s="39"/>
      <c r="BUD85" s="40"/>
      <c r="BUE85" s="40"/>
      <c r="BUF85" s="40"/>
      <c r="BUG85" s="40"/>
      <c r="BUH85" s="40"/>
      <c r="BUI85" s="40"/>
      <c r="BUJ85" s="41"/>
      <c r="BUK85" s="38"/>
      <c r="BUL85" s="39"/>
      <c r="BUM85" s="40"/>
      <c r="BUN85" s="40"/>
      <c r="BUO85" s="40"/>
      <c r="BUP85" s="40"/>
      <c r="BUQ85" s="40"/>
      <c r="BUR85" s="40"/>
      <c r="BUS85" s="41"/>
      <c r="BUT85" s="38"/>
      <c r="BUU85" s="39"/>
      <c r="BUV85" s="40"/>
      <c r="BUW85" s="40"/>
      <c r="BUX85" s="40"/>
      <c r="BUY85" s="40"/>
      <c r="BUZ85" s="40"/>
      <c r="BVA85" s="40"/>
      <c r="BVB85" s="41"/>
      <c r="BVC85" s="38"/>
      <c r="BVD85" s="39"/>
      <c r="BVE85" s="40"/>
      <c r="BVF85" s="40"/>
      <c r="BVG85" s="40"/>
      <c r="BVH85" s="40"/>
      <c r="BVI85" s="40"/>
      <c r="BVJ85" s="40"/>
      <c r="BVK85" s="41"/>
      <c r="BVL85" s="38"/>
      <c r="BVM85" s="39"/>
      <c r="BVN85" s="40"/>
      <c r="BVO85" s="40"/>
      <c r="BVP85" s="40"/>
      <c r="BVQ85" s="40"/>
      <c r="BVR85" s="40"/>
      <c r="BVS85" s="40"/>
      <c r="BVT85" s="41"/>
      <c r="BVU85" s="38"/>
      <c r="BVV85" s="39"/>
      <c r="BVW85" s="40"/>
      <c r="BVX85" s="40"/>
      <c r="BVY85" s="40"/>
      <c r="BVZ85" s="40"/>
      <c r="BWA85" s="40"/>
      <c r="BWB85" s="40"/>
      <c r="BWC85" s="41"/>
      <c r="BWD85" s="38"/>
      <c r="BWE85" s="39"/>
      <c r="BWF85" s="40"/>
      <c r="BWG85" s="40"/>
      <c r="BWH85" s="40"/>
      <c r="BWI85" s="40"/>
      <c r="BWJ85" s="40"/>
      <c r="BWK85" s="40"/>
      <c r="BWL85" s="41"/>
      <c r="BWM85" s="38"/>
      <c r="BWN85" s="39"/>
      <c r="BWO85" s="40"/>
      <c r="BWP85" s="40"/>
      <c r="BWQ85" s="40"/>
      <c r="BWR85" s="40"/>
      <c r="BWS85" s="40"/>
      <c r="BWT85" s="40"/>
      <c r="BWU85" s="41"/>
      <c r="BWV85" s="38"/>
      <c r="BWW85" s="39"/>
      <c r="BWX85" s="40"/>
      <c r="BWY85" s="40"/>
      <c r="BWZ85" s="40"/>
      <c r="BXA85" s="40"/>
      <c r="BXB85" s="40"/>
      <c r="BXC85" s="40"/>
      <c r="BXD85" s="41"/>
      <c r="BXE85" s="38"/>
      <c r="BXF85" s="39"/>
      <c r="BXG85" s="40"/>
      <c r="BXH85" s="40"/>
      <c r="BXI85" s="40"/>
      <c r="BXJ85" s="40"/>
      <c r="BXK85" s="40"/>
      <c r="BXL85" s="40"/>
      <c r="BXM85" s="41"/>
      <c r="BXN85" s="38"/>
      <c r="BXO85" s="39"/>
      <c r="BXP85" s="40"/>
      <c r="BXQ85" s="40"/>
      <c r="BXR85" s="40"/>
      <c r="BXS85" s="40"/>
      <c r="BXT85" s="40"/>
      <c r="BXU85" s="40"/>
      <c r="BXV85" s="41"/>
      <c r="BXW85" s="38"/>
      <c r="BXX85" s="39"/>
      <c r="BXY85" s="40"/>
      <c r="BXZ85" s="40"/>
      <c r="BYA85" s="40"/>
      <c r="BYB85" s="40"/>
      <c r="BYC85" s="40"/>
      <c r="BYD85" s="40"/>
      <c r="BYE85" s="41"/>
      <c r="BYF85" s="38"/>
      <c r="BYG85" s="39"/>
      <c r="BYH85" s="40"/>
      <c r="BYI85" s="40"/>
      <c r="BYJ85" s="40"/>
      <c r="BYK85" s="40"/>
      <c r="BYL85" s="40"/>
      <c r="BYM85" s="40"/>
      <c r="BYN85" s="41"/>
      <c r="BYO85" s="38"/>
      <c r="BYP85" s="39"/>
      <c r="BYQ85" s="40"/>
      <c r="BYR85" s="40"/>
      <c r="BYS85" s="40"/>
      <c r="BYT85" s="40"/>
      <c r="BYU85" s="40"/>
      <c r="BYV85" s="40"/>
      <c r="BYW85" s="41"/>
      <c r="BYX85" s="38"/>
      <c r="BYY85" s="39"/>
      <c r="BYZ85" s="40"/>
      <c r="BZA85" s="40"/>
      <c r="BZB85" s="40"/>
      <c r="BZC85" s="40"/>
      <c r="BZD85" s="40"/>
      <c r="BZE85" s="40"/>
      <c r="BZF85" s="41"/>
      <c r="BZG85" s="38"/>
      <c r="BZH85" s="39"/>
      <c r="BZI85" s="40"/>
      <c r="BZJ85" s="40"/>
      <c r="BZK85" s="40"/>
      <c r="BZL85" s="40"/>
      <c r="BZM85" s="40"/>
      <c r="BZN85" s="40"/>
      <c r="BZO85" s="41"/>
      <c r="BZP85" s="38"/>
      <c r="BZQ85" s="39"/>
      <c r="BZR85" s="40"/>
      <c r="BZS85" s="40"/>
      <c r="BZT85" s="40"/>
      <c r="BZU85" s="40"/>
      <c r="BZV85" s="40"/>
      <c r="BZW85" s="40"/>
      <c r="BZX85" s="41"/>
      <c r="BZY85" s="38"/>
      <c r="BZZ85" s="39"/>
      <c r="CAA85" s="40"/>
      <c r="CAB85" s="40"/>
      <c r="CAC85" s="40"/>
      <c r="CAD85" s="40"/>
      <c r="CAE85" s="40"/>
      <c r="CAF85" s="40"/>
      <c r="CAG85" s="41"/>
      <c r="CAH85" s="38"/>
      <c r="CAI85" s="39"/>
      <c r="CAJ85" s="40"/>
      <c r="CAK85" s="40"/>
      <c r="CAL85" s="40"/>
      <c r="CAM85" s="40"/>
      <c r="CAN85" s="40"/>
      <c r="CAO85" s="40"/>
      <c r="CAP85" s="41"/>
      <c r="CAQ85" s="38"/>
      <c r="CAR85" s="39"/>
      <c r="CAS85" s="40"/>
      <c r="CAT85" s="40"/>
      <c r="CAU85" s="40"/>
      <c r="CAV85" s="40"/>
      <c r="CAW85" s="40"/>
      <c r="CAX85" s="40"/>
      <c r="CAY85" s="41"/>
      <c r="CAZ85" s="38"/>
      <c r="CBA85" s="39"/>
      <c r="CBB85" s="40"/>
      <c r="CBC85" s="40"/>
      <c r="CBD85" s="40"/>
      <c r="CBE85" s="40"/>
      <c r="CBF85" s="40"/>
      <c r="CBG85" s="40"/>
      <c r="CBH85" s="41"/>
      <c r="CBI85" s="38"/>
      <c r="CBJ85" s="39"/>
      <c r="CBK85" s="40"/>
      <c r="CBL85" s="40"/>
      <c r="CBM85" s="40"/>
      <c r="CBN85" s="40"/>
      <c r="CBO85" s="40"/>
      <c r="CBP85" s="40"/>
      <c r="CBQ85" s="41"/>
      <c r="CBR85" s="38"/>
      <c r="CBS85" s="39"/>
      <c r="CBT85" s="40"/>
      <c r="CBU85" s="40"/>
      <c r="CBV85" s="40"/>
      <c r="CBW85" s="40"/>
      <c r="CBX85" s="40"/>
      <c r="CBY85" s="40"/>
      <c r="CBZ85" s="41"/>
      <c r="CCA85" s="38"/>
      <c r="CCB85" s="39"/>
      <c r="CCC85" s="40"/>
      <c r="CCD85" s="40"/>
      <c r="CCE85" s="40"/>
      <c r="CCF85" s="40"/>
      <c r="CCG85" s="40"/>
      <c r="CCH85" s="40"/>
      <c r="CCI85" s="41"/>
      <c r="CCJ85" s="38"/>
      <c r="CCK85" s="39"/>
      <c r="CCL85" s="40"/>
      <c r="CCM85" s="40"/>
      <c r="CCN85" s="40"/>
      <c r="CCO85" s="40"/>
      <c r="CCP85" s="40"/>
      <c r="CCQ85" s="40"/>
      <c r="CCR85" s="41"/>
      <c r="CCS85" s="38"/>
      <c r="CCT85" s="39"/>
      <c r="CCU85" s="40"/>
      <c r="CCV85" s="40"/>
      <c r="CCW85" s="40"/>
      <c r="CCX85" s="40"/>
      <c r="CCY85" s="40"/>
      <c r="CCZ85" s="40"/>
      <c r="CDA85" s="41"/>
      <c r="CDB85" s="38"/>
      <c r="CDC85" s="39"/>
      <c r="CDD85" s="40"/>
      <c r="CDE85" s="40"/>
      <c r="CDF85" s="40"/>
      <c r="CDG85" s="40"/>
      <c r="CDH85" s="40"/>
      <c r="CDI85" s="40"/>
      <c r="CDJ85" s="41"/>
      <c r="CDK85" s="38"/>
      <c r="CDL85" s="39"/>
      <c r="CDM85" s="40"/>
      <c r="CDN85" s="40"/>
      <c r="CDO85" s="40"/>
      <c r="CDP85" s="40"/>
      <c r="CDQ85" s="40"/>
      <c r="CDR85" s="40"/>
      <c r="CDS85" s="41"/>
      <c r="CDT85" s="38"/>
      <c r="CDU85" s="39"/>
      <c r="CDV85" s="40"/>
      <c r="CDW85" s="40"/>
      <c r="CDX85" s="40"/>
      <c r="CDY85" s="40"/>
      <c r="CDZ85" s="40"/>
      <c r="CEA85" s="40"/>
      <c r="CEB85" s="41"/>
      <c r="CEC85" s="38"/>
      <c r="CED85" s="39"/>
      <c r="CEE85" s="40"/>
      <c r="CEF85" s="40"/>
      <c r="CEG85" s="40"/>
      <c r="CEH85" s="40"/>
      <c r="CEI85" s="40"/>
      <c r="CEJ85" s="40"/>
      <c r="CEK85" s="41"/>
      <c r="CEL85" s="38"/>
      <c r="CEM85" s="39"/>
      <c r="CEN85" s="40"/>
      <c r="CEO85" s="40"/>
      <c r="CEP85" s="40"/>
      <c r="CEQ85" s="40"/>
      <c r="CER85" s="40"/>
      <c r="CES85" s="40"/>
      <c r="CET85" s="41"/>
      <c r="CEU85" s="38"/>
      <c r="CEV85" s="39"/>
      <c r="CEW85" s="40"/>
      <c r="CEX85" s="40"/>
      <c r="CEY85" s="40"/>
      <c r="CEZ85" s="40"/>
      <c r="CFA85" s="40"/>
      <c r="CFB85" s="40"/>
      <c r="CFC85" s="41"/>
      <c r="CFD85" s="38"/>
      <c r="CFE85" s="39"/>
      <c r="CFF85" s="40"/>
      <c r="CFG85" s="40"/>
      <c r="CFH85" s="40"/>
      <c r="CFI85" s="40"/>
      <c r="CFJ85" s="40"/>
      <c r="CFK85" s="40"/>
      <c r="CFL85" s="41"/>
      <c r="CFM85" s="38"/>
      <c r="CFN85" s="39"/>
      <c r="CFO85" s="40"/>
      <c r="CFP85" s="40"/>
      <c r="CFQ85" s="40"/>
      <c r="CFR85" s="40"/>
      <c r="CFS85" s="40"/>
      <c r="CFT85" s="40"/>
      <c r="CFU85" s="41"/>
      <c r="CFV85" s="38"/>
      <c r="CFW85" s="39"/>
      <c r="CFX85" s="40"/>
      <c r="CFY85" s="40"/>
      <c r="CFZ85" s="40"/>
      <c r="CGA85" s="40"/>
      <c r="CGB85" s="40"/>
      <c r="CGC85" s="40"/>
      <c r="CGD85" s="41"/>
      <c r="CGE85" s="38"/>
      <c r="CGF85" s="39"/>
      <c r="CGG85" s="40"/>
      <c r="CGH85" s="40"/>
      <c r="CGI85" s="40"/>
      <c r="CGJ85" s="40"/>
      <c r="CGK85" s="40"/>
      <c r="CGL85" s="40"/>
      <c r="CGM85" s="41"/>
      <c r="CGN85" s="38"/>
      <c r="CGO85" s="39"/>
      <c r="CGP85" s="40"/>
      <c r="CGQ85" s="40"/>
      <c r="CGR85" s="40"/>
      <c r="CGS85" s="40"/>
      <c r="CGT85" s="40"/>
      <c r="CGU85" s="40"/>
      <c r="CGV85" s="41"/>
      <c r="CGW85" s="38"/>
      <c r="CGX85" s="39"/>
      <c r="CGY85" s="40"/>
      <c r="CGZ85" s="40"/>
      <c r="CHA85" s="40"/>
      <c r="CHB85" s="40"/>
      <c r="CHC85" s="40"/>
      <c r="CHD85" s="40"/>
      <c r="CHE85" s="41"/>
      <c r="CHF85" s="38"/>
      <c r="CHG85" s="39"/>
      <c r="CHH85" s="40"/>
      <c r="CHI85" s="40"/>
      <c r="CHJ85" s="40"/>
      <c r="CHK85" s="40"/>
      <c r="CHL85" s="40"/>
      <c r="CHM85" s="40"/>
      <c r="CHN85" s="41"/>
      <c r="CHO85" s="38"/>
      <c r="CHP85" s="39"/>
      <c r="CHQ85" s="40"/>
      <c r="CHR85" s="40"/>
      <c r="CHS85" s="40"/>
      <c r="CHT85" s="40"/>
      <c r="CHU85" s="40"/>
      <c r="CHV85" s="40"/>
      <c r="CHW85" s="41"/>
      <c r="CHX85" s="38"/>
      <c r="CHY85" s="39"/>
      <c r="CHZ85" s="40"/>
      <c r="CIA85" s="40"/>
      <c r="CIB85" s="40"/>
      <c r="CIC85" s="40"/>
      <c r="CID85" s="40"/>
      <c r="CIE85" s="40"/>
      <c r="CIF85" s="41"/>
      <c r="CIG85" s="38"/>
      <c r="CIH85" s="39"/>
      <c r="CII85" s="40"/>
      <c r="CIJ85" s="40"/>
      <c r="CIK85" s="40"/>
      <c r="CIL85" s="40"/>
      <c r="CIM85" s="40"/>
      <c r="CIN85" s="40"/>
      <c r="CIO85" s="41"/>
      <c r="CIP85" s="38"/>
      <c r="CIQ85" s="39"/>
      <c r="CIR85" s="40"/>
      <c r="CIS85" s="40"/>
      <c r="CIT85" s="40"/>
      <c r="CIU85" s="40"/>
      <c r="CIV85" s="40"/>
      <c r="CIW85" s="40"/>
      <c r="CIX85" s="41"/>
      <c r="CIY85" s="38"/>
      <c r="CIZ85" s="39"/>
      <c r="CJA85" s="40"/>
      <c r="CJB85" s="40"/>
      <c r="CJC85" s="40"/>
      <c r="CJD85" s="40"/>
      <c r="CJE85" s="40"/>
      <c r="CJF85" s="40"/>
      <c r="CJG85" s="41"/>
      <c r="CJH85" s="38"/>
      <c r="CJI85" s="39"/>
      <c r="CJJ85" s="40"/>
      <c r="CJK85" s="40"/>
      <c r="CJL85" s="40"/>
      <c r="CJM85" s="40"/>
      <c r="CJN85" s="40"/>
      <c r="CJO85" s="40"/>
      <c r="CJP85" s="41"/>
      <c r="CJQ85" s="38"/>
      <c r="CJR85" s="39"/>
      <c r="CJS85" s="40"/>
      <c r="CJT85" s="40"/>
      <c r="CJU85" s="40"/>
      <c r="CJV85" s="40"/>
      <c r="CJW85" s="40"/>
      <c r="CJX85" s="40"/>
      <c r="CJY85" s="41"/>
      <c r="CJZ85" s="38"/>
      <c r="CKA85" s="39"/>
      <c r="CKB85" s="40"/>
      <c r="CKC85" s="40"/>
      <c r="CKD85" s="40"/>
      <c r="CKE85" s="40"/>
      <c r="CKF85" s="40"/>
      <c r="CKG85" s="40"/>
      <c r="CKH85" s="41"/>
      <c r="CKI85" s="38"/>
      <c r="CKJ85" s="39"/>
      <c r="CKK85" s="40"/>
      <c r="CKL85" s="40"/>
      <c r="CKM85" s="40"/>
      <c r="CKN85" s="40"/>
      <c r="CKO85" s="40"/>
      <c r="CKP85" s="40"/>
      <c r="CKQ85" s="41"/>
      <c r="CKR85" s="38"/>
      <c r="CKS85" s="39"/>
      <c r="CKT85" s="40"/>
      <c r="CKU85" s="40"/>
      <c r="CKV85" s="40"/>
      <c r="CKW85" s="40"/>
      <c r="CKX85" s="40"/>
      <c r="CKY85" s="40"/>
      <c r="CKZ85" s="41"/>
      <c r="CLA85" s="38"/>
      <c r="CLB85" s="39"/>
      <c r="CLC85" s="40"/>
      <c r="CLD85" s="40"/>
      <c r="CLE85" s="40"/>
      <c r="CLF85" s="40"/>
      <c r="CLG85" s="40"/>
      <c r="CLH85" s="40"/>
      <c r="CLI85" s="41"/>
      <c r="CLJ85" s="38"/>
      <c r="CLK85" s="39"/>
      <c r="CLL85" s="40"/>
      <c r="CLM85" s="40"/>
      <c r="CLN85" s="40"/>
      <c r="CLO85" s="40"/>
      <c r="CLP85" s="40"/>
      <c r="CLQ85" s="40"/>
      <c r="CLR85" s="41"/>
      <c r="CLS85" s="38"/>
      <c r="CLT85" s="39"/>
      <c r="CLU85" s="40"/>
      <c r="CLV85" s="40"/>
      <c r="CLW85" s="40"/>
      <c r="CLX85" s="40"/>
      <c r="CLY85" s="40"/>
      <c r="CLZ85" s="40"/>
      <c r="CMA85" s="41"/>
      <c r="CMB85" s="38"/>
      <c r="CMC85" s="39"/>
      <c r="CMD85" s="40"/>
      <c r="CME85" s="40"/>
      <c r="CMF85" s="40"/>
      <c r="CMG85" s="40"/>
      <c r="CMH85" s="40"/>
      <c r="CMI85" s="40"/>
      <c r="CMJ85" s="41"/>
      <c r="CMK85" s="38"/>
      <c r="CML85" s="39"/>
      <c r="CMM85" s="40"/>
      <c r="CMN85" s="40"/>
      <c r="CMO85" s="40"/>
      <c r="CMP85" s="40"/>
      <c r="CMQ85" s="40"/>
      <c r="CMR85" s="40"/>
      <c r="CMS85" s="41"/>
      <c r="CMT85" s="38"/>
      <c r="CMU85" s="39"/>
      <c r="CMV85" s="40"/>
      <c r="CMW85" s="40"/>
      <c r="CMX85" s="40"/>
      <c r="CMY85" s="40"/>
      <c r="CMZ85" s="40"/>
      <c r="CNA85" s="40"/>
      <c r="CNB85" s="41"/>
      <c r="CNC85" s="38"/>
      <c r="CND85" s="39"/>
      <c r="CNE85" s="40"/>
      <c r="CNF85" s="40"/>
      <c r="CNG85" s="40"/>
      <c r="CNH85" s="40"/>
      <c r="CNI85" s="40"/>
      <c r="CNJ85" s="40"/>
      <c r="CNK85" s="41"/>
      <c r="CNL85" s="38"/>
      <c r="CNM85" s="39"/>
      <c r="CNN85" s="40"/>
      <c r="CNO85" s="40"/>
      <c r="CNP85" s="40"/>
      <c r="CNQ85" s="40"/>
      <c r="CNR85" s="40"/>
      <c r="CNS85" s="40"/>
      <c r="CNT85" s="41"/>
      <c r="CNU85" s="38"/>
      <c r="CNV85" s="39"/>
      <c r="CNW85" s="40"/>
      <c r="CNX85" s="40"/>
      <c r="CNY85" s="40"/>
      <c r="CNZ85" s="40"/>
      <c r="COA85" s="40"/>
      <c r="COB85" s="40"/>
      <c r="COC85" s="41"/>
      <c r="COD85" s="38"/>
      <c r="COE85" s="39"/>
      <c r="COF85" s="40"/>
      <c r="COG85" s="40"/>
      <c r="COH85" s="40"/>
      <c r="COI85" s="40"/>
      <c r="COJ85" s="40"/>
      <c r="COK85" s="40"/>
      <c r="COL85" s="41"/>
      <c r="COM85" s="38"/>
      <c r="CON85" s="39"/>
      <c r="COO85" s="40"/>
      <c r="COP85" s="40"/>
      <c r="COQ85" s="40"/>
      <c r="COR85" s="40"/>
      <c r="COS85" s="40"/>
      <c r="COT85" s="40"/>
      <c r="COU85" s="41"/>
      <c r="COV85" s="38"/>
      <c r="COW85" s="39"/>
      <c r="COX85" s="40"/>
      <c r="COY85" s="40"/>
      <c r="COZ85" s="40"/>
      <c r="CPA85" s="40"/>
      <c r="CPB85" s="40"/>
      <c r="CPC85" s="40"/>
      <c r="CPD85" s="41"/>
      <c r="CPE85" s="38"/>
      <c r="CPF85" s="39"/>
      <c r="CPG85" s="40"/>
      <c r="CPH85" s="40"/>
      <c r="CPI85" s="40"/>
      <c r="CPJ85" s="40"/>
      <c r="CPK85" s="40"/>
      <c r="CPL85" s="40"/>
      <c r="CPM85" s="41"/>
      <c r="CPN85" s="38"/>
      <c r="CPO85" s="39"/>
      <c r="CPP85" s="40"/>
      <c r="CPQ85" s="40"/>
      <c r="CPR85" s="40"/>
      <c r="CPS85" s="40"/>
      <c r="CPT85" s="40"/>
      <c r="CPU85" s="40"/>
      <c r="CPV85" s="41"/>
      <c r="CPW85" s="38"/>
      <c r="CPX85" s="39"/>
      <c r="CPY85" s="40"/>
      <c r="CPZ85" s="40"/>
      <c r="CQA85" s="40"/>
      <c r="CQB85" s="40"/>
      <c r="CQC85" s="40"/>
      <c r="CQD85" s="40"/>
      <c r="CQE85" s="41"/>
      <c r="CQF85" s="38"/>
      <c r="CQG85" s="39"/>
      <c r="CQH85" s="40"/>
      <c r="CQI85" s="40"/>
      <c r="CQJ85" s="40"/>
      <c r="CQK85" s="40"/>
      <c r="CQL85" s="40"/>
      <c r="CQM85" s="40"/>
      <c r="CQN85" s="41"/>
      <c r="CQO85" s="38"/>
      <c r="CQP85" s="39"/>
      <c r="CQQ85" s="40"/>
      <c r="CQR85" s="40"/>
      <c r="CQS85" s="40"/>
      <c r="CQT85" s="40"/>
      <c r="CQU85" s="40"/>
      <c r="CQV85" s="40"/>
      <c r="CQW85" s="41"/>
      <c r="CQX85" s="38"/>
      <c r="CQY85" s="39"/>
      <c r="CQZ85" s="40"/>
      <c r="CRA85" s="40"/>
      <c r="CRB85" s="40"/>
      <c r="CRC85" s="40"/>
      <c r="CRD85" s="40"/>
      <c r="CRE85" s="40"/>
      <c r="CRF85" s="41"/>
      <c r="CRG85" s="38"/>
      <c r="CRH85" s="39"/>
      <c r="CRI85" s="40"/>
      <c r="CRJ85" s="40"/>
      <c r="CRK85" s="40"/>
      <c r="CRL85" s="40"/>
      <c r="CRM85" s="40"/>
      <c r="CRN85" s="40"/>
      <c r="CRO85" s="41"/>
      <c r="CRP85" s="38"/>
      <c r="CRQ85" s="39"/>
      <c r="CRR85" s="40"/>
      <c r="CRS85" s="40"/>
      <c r="CRT85" s="40"/>
      <c r="CRU85" s="40"/>
      <c r="CRV85" s="40"/>
      <c r="CRW85" s="40"/>
      <c r="CRX85" s="41"/>
      <c r="CRY85" s="38"/>
      <c r="CRZ85" s="39"/>
      <c r="CSA85" s="40"/>
      <c r="CSB85" s="40"/>
      <c r="CSC85" s="40"/>
      <c r="CSD85" s="40"/>
      <c r="CSE85" s="40"/>
      <c r="CSF85" s="40"/>
      <c r="CSG85" s="41"/>
      <c r="CSH85" s="38"/>
      <c r="CSI85" s="39"/>
      <c r="CSJ85" s="40"/>
      <c r="CSK85" s="40"/>
      <c r="CSL85" s="40"/>
      <c r="CSM85" s="40"/>
      <c r="CSN85" s="40"/>
      <c r="CSO85" s="40"/>
      <c r="CSP85" s="41"/>
      <c r="CSQ85" s="38"/>
      <c r="CSR85" s="39"/>
      <c r="CSS85" s="40"/>
      <c r="CST85" s="40"/>
      <c r="CSU85" s="40"/>
      <c r="CSV85" s="40"/>
      <c r="CSW85" s="40"/>
      <c r="CSX85" s="40"/>
      <c r="CSY85" s="41"/>
      <c r="CSZ85" s="38"/>
      <c r="CTA85" s="39"/>
      <c r="CTB85" s="40"/>
      <c r="CTC85" s="40"/>
      <c r="CTD85" s="40"/>
      <c r="CTE85" s="40"/>
      <c r="CTF85" s="40"/>
      <c r="CTG85" s="40"/>
      <c r="CTH85" s="41"/>
      <c r="CTI85" s="38"/>
      <c r="CTJ85" s="39"/>
      <c r="CTK85" s="40"/>
      <c r="CTL85" s="40"/>
      <c r="CTM85" s="40"/>
      <c r="CTN85" s="40"/>
      <c r="CTO85" s="40"/>
      <c r="CTP85" s="40"/>
      <c r="CTQ85" s="41"/>
      <c r="CTR85" s="38"/>
      <c r="CTS85" s="39"/>
      <c r="CTT85" s="40"/>
      <c r="CTU85" s="40"/>
      <c r="CTV85" s="40"/>
      <c r="CTW85" s="40"/>
      <c r="CTX85" s="40"/>
      <c r="CTY85" s="40"/>
      <c r="CTZ85" s="41"/>
      <c r="CUA85" s="38"/>
      <c r="CUB85" s="39"/>
      <c r="CUC85" s="40"/>
      <c r="CUD85" s="40"/>
      <c r="CUE85" s="40"/>
      <c r="CUF85" s="40"/>
      <c r="CUG85" s="40"/>
      <c r="CUH85" s="40"/>
      <c r="CUI85" s="41"/>
      <c r="CUJ85" s="38"/>
      <c r="CUK85" s="39"/>
      <c r="CUL85" s="40"/>
      <c r="CUM85" s="40"/>
      <c r="CUN85" s="40"/>
      <c r="CUO85" s="40"/>
      <c r="CUP85" s="40"/>
      <c r="CUQ85" s="40"/>
      <c r="CUR85" s="41"/>
      <c r="CUS85" s="38"/>
      <c r="CUT85" s="39"/>
      <c r="CUU85" s="40"/>
      <c r="CUV85" s="40"/>
      <c r="CUW85" s="40"/>
      <c r="CUX85" s="40"/>
      <c r="CUY85" s="40"/>
      <c r="CUZ85" s="40"/>
      <c r="CVA85" s="41"/>
      <c r="CVB85" s="38"/>
      <c r="CVC85" s="39"/>
      <c r="CVD85" s="40"/>
      <c r="CVE85" s="40"/>
      <c r="CVF85" s="40"/>
      <c r="CVG85" s="40"/>
      <c r="CVH85" s="40"/>
      <c r="CVI85" s="40"/>
      <c r="CVJ85" s="41"/>
      <c r="CVK85" s="38"/>
      <c r="CVL85" s="39"/>
      <c r="CVM85" s="40"/>
      <c r="CVN85" s="40"/>
      <c r="CVO85" s="40"/>
      <c r="CVP85" s="40"/>
      <c r="CVQ85" s="40"/>
      <c r="CVR85" s="40"/>
      <c r="CVS85" s="41"/>
      <c r="CVT85" s="38"/>
      <c r="CVU85" s="39"/>
      <c r="CVV85" s="40"/>
      <c r="CVW85" s="40"/>
      <c r="CVX85" s="40"/>
      <c r="CVY85" s="40"/>
      <c r="CVZ85" s="40"/>
      <c r="CWA85" s="40"/>
      <c r="CWB85" s="41"/>
      <c r="CWC85" s="38"/>
      <c r="CWD85" s="39"/>
      <c r="CWE85" s="40"/>
      <c r="CWF85" s="40"/>
      <c r="CWG85" s="40"/>
      <c r="CWH85" s="40"/>
      <c r="CWI85" s="40"/>
      <c r="CWJ85" s="40"/>
      <c r="CWK85" s="41"/>
      <c r="CWL85" s="38"/>
      <c r="CWM85" s="39"/>
      <c r="CWN85" s="40"/>
      <c r="CWO85" s="40"/>
      <c r="CWP85" s="40"/>
      <c r="CWQ85" s="40"/>
      <c r="CWR85" s="40"/>
      <c r="CWS85" s="40"/>
      <c r="CWT85" s="41"/>
      <c r="CWU85" s="38"/>
      <c r="CWV85" s="39"/>
      <c r="CWW85" s="40"/>
      <c r="CWX85" s="40"/>
      <c r="CWY85" s="40"/>
      <c r="CWZ85" s="40"/>
      <c r="CXA85" s="40"/>
      <c r="CXB85" s="40"/>
      <c r="CXC85" s="41"/>
      <c r="CXD85" s="38"/>
      <c r="CXE85" s="39"/>
      <c r="CXF85" s="40"/>
      <c r="CXG85" s="40"/>
      <c r="CXH85" s="40"/>
      <c r="CXI85" s="40"/>
      <c r="CXJ85" s="40"/>
      <c r="CXK85" s="40"/>
      <c r="CXL85" s="41"/>
      <c r="CXM85" s="38"/>
      <c r="CXN85" s="39"/>
      <c r="CXO85" s="40"/>
      <c r="CXP85" s="40"/>
      <c r="CXQ85" s="40"/>
      <c r="CXR85" s="40"/>
      <c r="CXS85" s="40"/>
      <c r="CXT85" s="40"/>
      <c r="CXU85" s="41"/>
      <c r="CXV85" s="38"/>
      <c r="CXW85" s="39"/>
      <c r="CXX85" s="40"/>
      <c r="CXY85" s="40"/>
      <c r="CXZ85" s="40"/>
      <c r="CYA85" s="40"/>
      <c r="CYB85" s="40"/>
      <c r="CYC85" s="40"/>
      <c r="CYD85" s="41"/>
      <c r="CYE85" s="38"/>
      <c r="CYF85" s="39"/>
      <c r="CYG85" s="40"/>
      <c r="CYH85" s="40"/>
      <c r="CYI85" s="40"/>
      <c r="CYJ85" s="40"/>
      <c r="CYK85" s="40"/>
      <c r="CYL85" s="40"/>
      <c r="CYM85" s="41"/>
      <c r="CYN85" s="38"/>
      <c r="CYO85" s="39"/>
      <c r="CYP85" s="40"/>
      <c r="CYQ85" s="40"/>
      <c r="CYR85" s="40"/>
      <c r="CYS85" s="40"/>
      <c r="CYT85" s="40"/>
      <c r="CYU85" s="40"/>
      <c r="CYV85" s="41"/>
      <c r="CYW85" s="38"/>
      <c r="CYX85" s="39"/>
      <c r="CYY85" s="40"/>
      <c r="CYZ85" s="40"/>
      <c r="CZA85" s="40"/>
      <c r="CZB85" s="40"/>
      <c r="CZC85" s="40"/>
      <c r="CZD85" s="40"/>
      <c r="CZE85" s="41"/>
      <c r="CZF85" s="38"/>
      <c r="CZG85" s="39"/>
      <c r="CZH85" s="40"/>
      <c r="CZI85" s="40"/>
      <c r="CZJ85" s="40"/>
      <c r="CZK85" s="40"/>
      <c r="CZL85" s="40"/>
      <c r="CZM85" s="40"/>
      <c r="CZN85" s="41"/>
      <c r="CZO85" s="38"/>
      <c r="CZP85" s="39"/>
      <c r="CZQ85" s="40"/>
      <c r="CZR85" s="40"/>
      <c r="CZS85" s="40"/>
      <c r="CZT85" s="40"/>
      <c r="CZU85" s="40"/>
      <c r="CZV85" s="40"/>
      <c r="CZW85" s="41"/>
      <c r="CZX85" s="38"/>
      <c r="CZY85" s="39"/>
      <c r="CZZ85" s="40"/>
      <c r="DAA85" s="40"/>
      <c r="DAB85" s="40"/>
      <c r="DAC85" s="40"/>
      <c r="DAD85" s="40"/>
      <c r="DAE85" s="40"/>
      <c r="DAF85" s="41"/>
      <c r="DAG85" s="38"/>
      <c r="DAH85" s="39"/>
      <c r="DAI85" s="40"/>
      <c r="DAJ85" s="40"/>
      <c r="DAK85" s="40"/>
      <c r="DAL85" s="40"/>
      <c r="DAM85" s="40"/>
      <c r="DAN85" s="40"/>
      <c r="DAO85" s="41"/>
      <c r="DAP85" s="38"/>
      <c r="DAQ85" s="39"/>
      <c r="DAR85" s="40"/>
      <c r="DAS85" s="40"/>
      <c r="DAT85" s="40"/>
      <c r="DAU85" s="40"/>
      <c r="DAV85" s="40"/>
      <c r="DAW85" s="40"/>
      <c r="DAX85" s="41"/>
      <c r="DAY85" s="38"/>
      <c r="DAZ85" s="39"/>
      <c r="DBA85" s="40"/>
      <c r="DBB85" s="40"/>
      <c r="DBC85" s="40"/>
      <c r="DBD85" s="40"/>
      <c r="DBE85" s="40"/>
      <c r="DBF85" s="40"/>
      <c r="DBG85" s="41"/>
      <c r="DBH85" s="38"/>
      <c r="DBI85" s="39"/>
      <c r="DBJ85" s="40"/>
      <c r="DBK85" s="40"/>
      <c r="DBL85" s="40"/>
      <c r="DBM85" s="40"/>
      <c r="DBN85" s="40"/>
      <c r="DBO85" s="40"/>
      <c r="DBP85" s="41"/>
      <c r="DBQ85" s="38"/>
      <c r="DBR85" s="39"/>
      <c r="DBS85" s="40"/>
      <c r="DBT85" s="40"/>
      <c r="DBU85" s="40"/>
      <c r="DBV85" s="40"/>
      <c r="DBW85" s="40"/>
      <c r="DBX85" s="40"/>
      <c r="DBY85" s="41"/>
      <c r="DBZ85" s="38"/>
      <c r="DCA85" s="39"/>
      <c r="DCB85" s="40"/>
      <c r="DCC85" s="40"/>
      <c r="DCD85" s="40"/>
      <c r="DCE85" s="40"/>
      <c r="DCF85" s="40"/>
      <c r="DCG85" s="40"/>
      <c r="DCH85" s="41"/>
      <c r="DCI85" s="38"/>
      <c r="DCJ85" s="39"/>
      <c r="DCK85" s="40"/>
      <c r="DCL85" s="40"/>
      <c r="DCM85" s="40"/>
      <c r="DCN85" s="40"/>
      <c r="DCO85" s="40"/>
      <c r="DCP85" s="40"/>
      <c r="DCQ85" s="41"/>
      <c r="DCR85" s="38"/>
      <c r="DCS85" s="39"/>
      <c r="DCT85" s="40"/>
      <c r="DCU85" s="40"/>
      <c r="DCV85" s="40"/>
      <c r="DCW85" s="40"/>
      <c r="DCX85" s="40"/>
      <c r="DCY85" s="40"/>
      <c r="DCZ85" s="41"/>
      <c r="DDA85" s="38"/>
      <c r="DDB85" s="39"/>
      <c r="DDC85" s="40"/>
      <c r="DDD85" s="40"/>
      <c r="DDE85" s="40"/>
      <c r="DDF85" s="40"/>
      <c r="DDG85" s="40"/>
      <c r="DDH85" s="40"/>
      <c r="DDI85" s="41"/>
      <c r="DDJ85" s="38"/>
      <c r="DDK85" s="39"/>
      <c r="DDL85" s="40"/>
      <c r="DDM85" s="40"/>
      <c r="DDN85" s="40"/>
      <c r="DDO85" s="40"/>
      <c r="DDP85" s="40"/>
      <c r="DDQ85" s="40"/>
      <c r="DDR85" s="41"/>
      <c r="DDS85" s="38"/>
      <c r="DDT85" s="39"/>
      <c r="DDU85" s="40"/>
      <c r="DDV85" s="40"/>
      <c r="DDW85" s="40"/>
      <c r="DDX85" s="40"/>
      <c r="DDY85" s="40"/>
      <c r="DDZ85" s="40"/>
      <c r="DEA85" s="41"/>
      <c r="DEB85" s="38"/>
      <c r="DEC85" s="39"/>
      <c r="DED85" s="40"/>
      <c r="DEE85" s="40"/>
      <c r="DEF85" s="40"/>
      <c r="DEG85" s="40"/>
      <c r="DEH85" s="40"/>
      <c r="DEI85" s="40"/>
      <c r="DEJ85" s="41"/>
      <c r="DEK85" s="38"/>
      <c r="DEL85" s="39"/>
      <c r="DEM85" s="40"/>
      <c r="DEN85" s="40"/>
      <c r="DEO85" s="40"/>
      <c r="DEP85" s="40"/>
      <c r="DEQ85" s="40"/>
      <c r="DER85" s="40"/>
      <c r="DES85" s="41"/>
      <c r="DET85" s="38"/>
      <c r="DEU85" s="39"/>
      <c r="DEV85" s="40"/>
      <c r="DEW85" s="40"/>
      <c r="DEX85" s="40"/>
      <c r="DEY85" s="40"/>
      <c r="DEZ85" s="40"/>
      <c r="DFA85" s="40"/>
      <c r="DFB85" s="41"/>
      <c r="DFC85" s="38"/>
      <c r="DFD85" s="39"/>
      <c r="DFE85" s="40"/>
      <c r="DFF85" s="40"/>
      <c r="DFG85" s="40"/>
      <c r="DFH85" s="40"/>
      <c r="DFI85" s="40"/>
      <c r="DFJ85" s="40"/>
      <c r="DFK85" s="41"/>
      <c r="DFL85" s="38"/>
      <c r="DFM85" s="39"/>
      <c r="DFN85" s="40"/>
      <c r="DFO85" s="40"/>
      <c r="DFP85" s="40"/>
      <c r="DFQ85" s="40"/>
      <c r="DFR85" s="40"/>
      <c r="DFS85" s="40"/>
      <c r="DFT85" s="41"/>
      <c r="DFU85" s="38"/>
      <c r="DFV85" s="39"/>
      <c r="DFW85" s="40"/>
      <c r="DFX85" s="40"/>
      <c r="DFY85" s="40"/>
      <c r="DFZ85" s="40"/>
      <c r="DGA85" s="40"/>
      <c r="DGB85" s="40"/>
      <c r="DGC85" s="41"/>
      <c r="DGD85" s="38"/>
      <c r="DGE85" s="39"/>
      <c r="DGF85" s="40"/>
      <c r="DGG85" s="40"/>
      <c r="DGH85" s="40"/>
      <c r="DGI85" s="40"/>
      <c r="DGJ85" s="40"/>
      <c r="DGK85" s="40"/>
      <c r="DGL85" s="41"/>
      <c r="DGM85" s="38"/>
      <c r="DGN85" s="39"/>
      <c r="DGO85" s="40"/>
      <c r="DGP85" s="40"/>
      <c r="DGQ85" s="40"/>
      <c r="DGR85" s="40"/>
      <c r="DGS85" s="40"/>
      <c r="DGT85" s="40"/>
      <c r="DGU85" s="41"/>
      <c r="DGV85" s="38"/>
      <c r="DGW85" s="39"/>
      <c r="DGX85" s="40"/>
      <c r="DGY85" s="40"/>
      <c r="DGZ85" s="40"/>
      <c r="DHA85" s="40"/>
      <c r="DHB85" s="40"/>
      <c r="DHC85" s="40"/>
      <c r="DHD85" s="41"/>
      <c r="DHE85" s="38"/>
      <c r="DHF85" s="39"/>
      <c r="DHG85" s="40"/>
      <c r="DHH85" s="40"/>
      <c r="DHI85" s="40"/>
      <c r="DHJ85" s="40"/>
      <c r="DHK85" s="40"/>
      <c r="DHL85" s="40"/>
      <c r="DHM85" s="41"/>
      <c r="DHN85" s="38"/>
      <c r="DHO85" s="39"/>
      <c r="DHP85" s="40"/>
      <c r="DHQ85" s="40"/>
      <c r="DHR85" s="40"/>
      <c r="DHS85" s="40"/>
      <c r="DHT85" s="40"/>
      <c r="DHU85" s="40"/>
      <c r="DHV85" s="41"/>
      <c r="DHW85" s="38"/>
      <c r="DHX85" s="39"/>
      <c r="DHY85" s="40"/>
      <c r="DHZ85" s="40"/>
      <c r="DIA85" s="40"/>
      <c r="DIB85" s="40"/>
      <c r="DIC85" s="40"/>
      <c r="DID85" s="40"/>
      <c r="DIE85" s="41"/>
      <c r="DIF85" s="38"/>
      <c r="DIG85" s="39"/>
      <c r="DIH85" s="40"/>
      <c r="DII85" s="40"/>
      <c r="DIJ85" s="40"/>
      <c r="DIK85" s="40"/>
      <c r="DIL85" s="40"/>
      <c r="DIM85" s="40"/>
      <c r="DIN85" s="41"/>
      <c r="DIO85" s="38"/>
      <c r="DIP85" s="39"/>
      <c r="DIQ85" s="40"/>
      <c r="DIR85" s="40"/>
      <c r="DIS85" s="40"/>
      <c r="DIT85" s="40"/>
      <c r="DIU85" s="40"/>
      <c r="DIV85" s="40"/>
      <c r="DIW85" s="41"/>
      <c r="DIX85" s="38"/>
      <c r="DIY85" s="39"/>
      <c r="DIZ85" s="40"/>
      <c r="DJA85" s="40"/>
      <c r="DJB85" s="40"/>
      <c r="DJC85" s="40"/>
      <c r="DJD85" s="40"/>
      <c r="DJE85" s="40"/>
      <c r="DJF85" s="41"/>
      <c r="DJG85" s="38"/>
      <c r="DJH85" s="39"/>
      <c r="DJI85" s="40"/>
      <c r="DJJ85" s="40"/>
      <c r="DJK85" s="40"/>
      <c r="DJL85" s="40"/>
      <c r="DJM85" s="40"/>
      <c r="DJN85" s="40"/>
      <c r="DJO85" s="41"/>
      <c r="DJP85" s="38"/>
      <c r="DJQ85" s="39"/>
      <c r="DJR85" s="40"/>
      <c r="DJS85" s="40"/>
      <c r="DJT85" s="40"/>
      <c r="DJU85" s="40"/>
      <c r="DJV85" s="40"/>
      <c r="DJW85" s="40"/>
      <c r="DJX85" s="41"/>
      <c r="DJY85" s="38"/>
      <c r="DJZ85" s="39"/>
      <c r="DKA85" s="40"/>
      <c r="DKB85" s="40"/>
      <c r="DKC85" s="40"/>
      <c r="DKD85" s="40"/>
      <c r="DKE85" s="40"/>
      <c r="DKF85" s="40"/>
      <c r="DKG85" s="41"/>
      <c r="DKH85" s="38"/>
      <c r="DKI85" s="39"/>
      <c r="DKJ85" s="40"/>
      <c r="DKK85" s="40"/>
      <c r="DKL85" s="40"/>
      <c r="DKM85" s="40"/>
      <c r="DKN85" s="40"/>
      <c r="DKO85" s="40"/>
      <c r="DKP85" s="41"/>
      <c r="DKQ85" s="38"/>
      <c r="DKR85" s="39"/>
      <c r="DKS85" s="40"/>
      <c r="DKT85" s="40"/>
      <c r="DKU85" s="40"/>
      <c r="DKV85" s="40"/>
      <c r="DKW85" s="40"/>
      <c r="DKX85" s="40"/>
      <c r="DKY85" s="41"/>
      <c r="DKZ85" s="38"/>
      <c r="DLA85" s="39"/>
      <c r="DLB85" s="40"/>
      <c r="DLC85" s="40"/>
      <c r="DLD85" s="40"/>
      <c r="DLE85" s="40"/>
      <c r="DLF85" s="40"/>
      <c r="DLG85" s="40"/>
      <c r="DLH85" s="41"/>
      <c r="DLI85" s="38"/>
      <c r="DLJ85" s="39"/>
      <c r="DLK85" s="40"/>
      <c r="DLL85" s="40"/>
      <c r="DLM85" s="40"/>
      <c r="DLN85" s="40"/>
      <c r="DLO85" s="40"/>
      <c r="DLP85" s="40"/>
      <c r="DLQ85" s="41"/>
      <c r="DLR85" s="38"/>
      <c r="DLS85" s="39"/>
      <c r="DLT85" s="40"/>
      <c r="DLU85" s="40"/>
      <c r="DLV85" s="40"/>
      <c r="DLW85" s="40"/>
      <c r="DLX85" s="40"/>
      <c r="DLY85" s="40"/>
      <c r="DLZ85" s="41"/>
      <c r="DMA85" s="38"/>
      <c r="DMB85" s="39"/>
      <c r="DMC85" s="40"/>
      <c r="DMD85" s="40"/>
      <c r="DME85" s="40"/>
      <c r="DMF85" s="40"/>
      <c r="DMG85" s="40"/>
      <c r="DMH85" s="40"/>
      <c r="DMI85" s="41"/>
      <c r="DMJ85" s="38"/>
      <c r="DMK85" s="39"/>
      <c r="DML85" s="40"/>
      <c r="DMM85" s="40"/>
      <c r="DMN85" s="40"/>
      <c r="DMO85" s="40"/>
      <c r="DMP85" s="40"/>
      <c r="DMQ85" s="40"/>
      <c r="DMR85" s="41"/>
      <c r="DMS85" s="38"/>
      <c r="DMT85" s="39"/>
      <c r="DMU85" s="40"/>
      <c r="DMV85" s="40"/>
      <c r="DMW85" s="40"/>
      <c r="DMX85" s="40"/>
      <c r="DMY85" s="40"/>
      <c r="DMZ85" s="40"/>
      <c r="DNA85" s="41"/>
      <c r="DNB85" s="38"/>
      <c r="DNC85" s="39"/>
      <c r="DND85" s="40"/>
      <c r="DNE85" s="40"/>
      <c r="DNF85" s="40"/>
      <c r="DNG85" s="40"/>
      <c r="DNH85" s="40"/>
      <c r="DNI85" s="40"/>
      <c r="DNJ85" s="41"/>
      <c r="DNK85" s="38"/>
      <c r="DNL85" s="39"/>
      <c r="DNM85" s="40"/>
      <c r="DNN85" s="40"/>
      <c r="DNO85" s="40"/>
      <c r="DNP85" s="40"/>
      <c r="DNQ85" s="40"/>
      <c r="DNR85" s="40"/>
      <c r="DNS85" s="41"/>
      <c r="DNT85" s="38"/>
      <c r="DNU85" s="39"/>
      <c r="DNV85" s="40"/>
      <c r="DNW85" s="40"/>
      <c r="DNX85" s="40"/>
      <c r="DNY85" s="40"/>
      <c r="DNZ85" s="40"/>
      <c r="DOA85" s="40"/>
      <c r="DOB85" s="41"/>
      <c r="DOC85" s="38"/>
      <c r="DOD85" s="39"/>
      <c r="DOE85" s="40"/>
      <c r="DOF85" s="40"/>
      <c r="DOG85" s="40"/>
      <c r="DOH85" s="40"/>
      <c r="DOI85" s="40"/>
      <c r="DOJ85" s="40"/>
      <c r="DOK85" s="41"/>
      <c r="DOL85" s="38"/>
      <c r="DOM85" s="39"/>
      <c r="DON85" s="40"/>
      <c r="DOO85" s="40"/>
      <c r="DOP85" s="40"/>
      <c r="DOQ85" s="40"/>
      <c r="DOR85" s="40"/>
      <c r="DOS85" s="40"/>
      <c r="DOT85" s="41"/>
      <c r="DOU85" s="38"/>
      <c r="DOV85" s="39"/>
      <c r="DOW85" s="40"/>
      <c r="DOX85" s="40"/>
      <c r="DOY85" s="40"/>
      <c r="DOZ85" s="40"/>
      <c r="DPA85" s="40"/>
      <c r="DPB85" s="40"/>
      <c r="DPC85" s="41"/>
      <c r="DPD85" s="38"/>
      <c r="DPE85" s="39"/>
      <c r="DPF85" s="40"/>
      <c r="DPG85" s="40"/>
      <c r="DPH85" s="40"/>
      <c r="DPI85" s="40"/>
      <c r="DPJ85" s="40"/>
      <c r="DPK85" s="40"/>
      <c r="DPL85" s="41"/>
      <c r="DPM85" s="38"/>
      <c r="DPN85" s="39"/>
      <c r="DPO85" s="40"/>
      <c r="DPP85" s="40"/>
      <c r="DPQ85" s="40"/>
      <c r="DPR85" s="40"/>
      <c r="DPS85" s="40"/>
      <c r="DPT85" s="40"/>
      <c r="DPU85" s="41"/>
      <c r="DPV85" s="38"/>
      <c r="DPW85" s="39"/>
      <c r="DPX85" s="40"/>
      <c r="DPY85" s="40"/>
      <c r="DPZ85" s="40"/>
      <c r="DQA85" s="40"/>
      <c r="DQB85" s="40"/>
      <c r="DQC85" s="40"/>
      <c r="DQD85" s="41"/>
      <c r="DQE85" s="38"/>
      <c r="DQF85" s="39"/>
      <c r="DQG85" s="40"/>
      <c r="DQH85" s="40"/>
      <c r="DQI85" s="40"/>
      <c r="DQJ85" s="40"/>
      <c r="DQK85" s="40"/>
      <c r="DQL85" s="40"/>
      <c r="DQM85" s="41"/>
      <c r="DQN85" s="38"/>
      <c r="DQO85" s="39"/>
      <c r="DQP85" s="40"/>
      <c r="DQQ85" s="40"/>
      <c r="DQR85" s="40"/>
      <c r="DQS85" s="40"/>
      <c r="DQT85" s="40"/>
      <c r="DQU85" s="40"/>
      <c r="DQV85" s="41"/>
      <c r="DQW85" s="38"/>
      <c r="DQX85" s="39"/>
      <c r="DQY85" s="40"/>
      <c r="DQZ85" s="40"/>
      <c r="DRA85" s="40"/>
      <c r="DRB85" s="40"/>
      <c r="DRC85" s="40"/>
      <c r="DRD85" s="40"/>
      <c r="DRE85" s="41"/>
      <c r="DRF85" s="38"/>
      <c r="DRG85" s="39"/>
      <c r="DRH85" s="40"/>
      <c r="DRI85" s="40"/>
      <c r="DRJ85" s="40"/>
      <c r="DRK85" s="40"/>
      <c r="DRL85" s="40"/>
      <c r="DRM85" s="40"/>
      <c r="DRN85" s="41"/>
      <c r="DRO85" s="38"/>
      <c r="DRP85" s="39"/>
      <c r="DRQ85" s="40"/>
      <c r="DRR85" s="40"/>
      <c r="DRS85" s="40"/>
      <c r="DRT85" s="40"/>
      <c r="DRU85" s="40"/>
      <c r="DRV85" s="40"/>
      <c r="DRW85" s="41"/>
      <c r="DRX85" s="38"/>
      <c r="DRY85" s="39"/>
      <c r="DRZ85" s="40"/>
      <c r="DSA85" s="40"/>
      <c r="DSB85" s="40"/>
      <c r="DSC85" s="40"/>
      <c r="DSD85" s="40"/>
      <c r="DSE85" s="40"/>
      <c r="DSF85" s="41"/>
      <c r="DSG85" s="38"/>
      <c r="DSH85" s="39"/>
      <c r="DSI85" s="40"/>
      <c r="DSJ85" s="40"/>
      <c r="DSK85" s="40"/>
      <c r="DSL85" s="40"/>
      <c r="DSM85" s="40"/>
      <c r="DSN85" s="40"/>
      <c r="DSO85" s="41"/>
      <c r="DSP85" s="38"/>
      <c r="DSQ85" s="39"/>
      <c r="DSR85" s="40"/>
      <c r="DSS85" s="40"/>
      <c r="DST85" s="40"/>
      <c r="DSU85" s="40"/>
      <c r="DSV85" s="40"/>
      <c r="DSW85" s="40"/>
      <c r="DSX85" s="41"/>
      <c r="DSY85" s="38"/>
      <c r="DSZ85" s="39"/>
      <c r="DTA85" s="40"/>
      <c r="DTB85" s="40"/>
      <c r="DTC85" s="40"/>
      <c r="DTD85" s="40"/>
      <c r="DTE85" s="40"/>
      <c r="DTF85" s="40"/>
      <c r="DTG85" s="41"/>
      <c r="DTH85" s="38"/>
      <c r="DTI85" s="39"/>
      <c r="DTJ85" s="40"/>
      <c r="DTK85" s="40"/>
      <c r="DTL85" s="40"/>
      <c r="DTM85" s="40"/>
      <c r="DTN85" s="40"/>
      <c r="DTO85" s="40"/>
      <c r="DTP85" s="41"/>
      <c r="DTQ85" s="38"/>
      <c r="DTR85" s="39"/>
      <c r="DTS85" s="40"/>
      <c r="DTT85" s="40"/>
      <c r="DTU85" s="40"/>
      <c r="DTV85" s="40"/>
      <c r="DTW85" s="40"/>
      <c r="DTX85" s="40"/>
      <c r="DTY85" s="41"/>
      <c r="DTZ85" s="38"/>
      <c r="DUA85" s="39"/>
      <c r="DUB85" s="40"/>
      <c r="DUC85" s="40"/>
      <c r="DUD85" s="40"/>
      <c r="DUE85" s="40"/>
      <c r="DUF85" s="40"/>
      <c r="DUG85" s="40"/>
      <c r="DUH85" s="41"/>
      <c r="DUI85" s="38"/>
      <c r="DUJ85" s="39"/>
      <c r="DUK85" s="40"/>
      <c r="DUL85" s="40"/>
      <c r="DUM85" s="40"/>
      <c r="DUN85" s="40"/>
      <c r="DUO85" s="40"/>
      <c r="DUP85" s="40"/>
      <c r="DUQ85" s="41"/>
      <c r="DUR85" s="38"/>
      <c r="DUS85" s="39"/>
      <c r="DUT85" s="40"/>
      <c r="DUU85" s="40"/>
      <c r="DUV85" s="40"/>
      <c r="DUW85" s="40"/>
      <c r="DUX85" s="40"/>
      <c r="DUY85" s="40"/>
      <c r="DUZ85" s="41"/>
      <c r="DVA85" s="38"/>
      <c r="DVB85" s="39"/>
      <c r="DVC85" s="40"/>
      <c r="DVD85" s="40"/>
      <c r="DVE85" s="40"/>
      <c r="DVF85" s="40"/>
      <c r="DVG85" s="40"/>
      <c r="DVH85" s="40"/>
      <c r="DVI85" s="41"/>
      <c r="DVJ85" s="38"/>
      <c r="DVK85" s="39"/>
      <c r="DVL85" s="40"/>
      <c r="DVM85" s="40"/>
      <c r="DVN85" s="40"/>
      <c r="DVO85" s="40"/>
      <c r="DVP85" s="40"/>
      <c r="DVQ85" s="40"/>
      <c r="DVR85" s="41"/>
      <c r="DVS85" s="38"/>
      <c r="DVT85" s="39"/>
      <c r="DVU85" s="40"/>
      <c r="DVV85" s="40"/>
      <c r="DVW85" s="40"/>
      <c r="DVX85" s="40"/>
      <c r="DVY85" s="40"/>
      <c r="DVZ85" s="40"/>
      <c r="DWA85" s="41"/>
      <c r="DWB85" s="38"/>
      <c r="DWC85" s="39"/>
      <c r="DWD85" s="40"/>
      <c r="DWE85" s="40"/>
      <c r="DWF85" s="40"/>
      <c r="DWG85" s="40"/>
      <c r="DWH85" s="40"/>
      <c r="DWI85" s="40"/>
      <c r="DWJ85" s="41"/>
      <c r="DWK85" s="38"/>
      <c r="DWL85" s="39"/>
      <c r="DWM85" s="40"/>
      <c r="DWN85" s="40"/>
      <c r="DWO85" s="40"/>
      <c r="DWP85" s="40"/>
      <c r="DWQ85" s="40"/>
      <c r="DWR85" s="40"/>
      <c r="DWS85" s="41"/>
      <c r="DWT85" s="38"/>
      <c r="DWU85" s="39"/>
      <c r="DWV85" s="40"/>
      <c r="DWW85" s="40"/>
      <c r="DWX85" s="40"/>
      <c r="DWY85" s="40"/>
      <c r="DWZ85" s="40"/>
      <c r="DXA85" s="40"/>
      <c r="DXB85" s="41"/>
      <c r="DXC85" s="38"/>
      <c r="DXD85" s="39"/>
      <c r="DXE85" s="40"/>
      <c r="DXF85" s="40"/>
      <c r="DXG85" s="40"/>
      <c r="DXH85" s="40"/>
      <c r="DXI85" s="40"/>
      <c r="DXJ85" s="40"/>
      <c r="DXK85" s="41"/>
      <c r="DXL85" s="38"/>
      <c r="DXM85" s="39"/>
      <c r="DXN85" s="40"/>
      <c r="DXO85" s="40"/>
      <c r="DXP85" s="40"/>
      <c r="DXQ85" s="40"/>
      <c r="DXR85" s="40"/>
      <c r="DXS85" s="40"/>
      <c r="DXT85" s="41"/>
      <c r="DXU85" s="38"/>
      <c r="DXV85" s="39"/>
      <c r="DXW85" s="40"/>
      <c r="DXX85" s="40"/>
      <c r="DXY85" s="40"/>
      <c r="DXZ85" s="40"/>
      <c r="DYA85" s="40"/>
      <c r="DYB85" s="40"/>
      <c r="DYC85" s="41"/>
      <c r="DYD85" s="38"/>
      <c r="DYE85" s="39"/>
      <c r="DYF85" s="40"/>
      <c r="DYG85" s="40"/>
      <c r="DYH85" s="40"/>
      <c r="DYI85" s="40"/>
      <c r="DYJ85" s="40"/>
      <c r="DYK85" s="40"/>
      <c r="DYL85" s="41"/>
      <c r="DYM85" s="38"/>
      <c r="DYN85" s="39"/>
      <c r="DYO85" s="40"/>
      <c r="DYP85" s="40"/>
      <c r="DYQ85" s="40"/>
      <c r="DYR85" s="40"/>
      <c r="DYS85" s="40"/>
      <c r="DYT85" s="40"/>
      <c r="DYU85" s="41"/>
      <c r="DYV85" s="38"/>
      <c r="DYW85" s="39"/>
      <c r="DYX85" s="40"/>
      <c r="DYY85" s="40"/>
      <c r="DYZ85" s="40"/>
      <c r="DZA85" s="40"/>
      <c r="DZB85" s="40"/>
      <c r="DZC85" s="40"/>
      <c r="DZD85" s="41"/>
      <c r="DZE85" s="38"/>
      <c r="DZF85" s="39"/>
      <c r="DZG85" s="40"/>
      <c r="DZH85" s="40"/>
      <c r="DZI85" s="40"/>
      <c r="DZJ85" s="40"/>
      <c r="DZK85" s="40"/>
      <c r="DZL85" s="40"/>
      <c r="DZM85" s="41"/>
      <c r="DZN85" s="38"/>
      <c r="DZO85" s="39"/>
      <c r="DZP85" s="40"/>
      <c r="DZQ85" s="40"/>
      <c r="DZR85" s="40"/>
      <c r="DZS85" s="40"/>
      <c r="DZT85" s="40"/>
      <c r="DZU85" s="40"/>
      <c r="DZV85" s="41"/>
      <c r="DZW85" s="38"/>
      <c r="DZX85" s="39"/>
      <c r="DZY85" s="40"/>
      <c r="DZZ85" s="40"/>
      <c r="EAA85" s="40"/>
      <c r="EAB85" s="40"/>
      <c r="EAC85" s="40"/>
      <c r="EAD85" s="40"/>
      <c r="EAE85" s="41"/>
      <c r="EAF85" s="38"/>
      <c r="EAG85" s="39"/>
      <c r="EAH85" s="40"/>
      <c r="EAI85" s="40"/>
      <c r="EAJ85" s="40"/>
      <c r="EAK85" s="40"/>
      <c r="EAL85" s="40"/>
      <c r="EAM85" s="40"/>
      <c r="EAN85" s="41"/>
      <c r="EAO85" s="38"/>
      <c r="EAP85" s="39"/>
      <c r="EAQ85" s="40"/>
      <c r="EAR85" s="40"/>
      <c r="EAS85" s="40"/>
      <c r="EAT85" s="40"/>
      <c r="EAU85" s="40"/>
      <c r="EAV85" s="40"/>
      <c r="EAW85" s="41"/>
      <c r="EAX85" s="38"/>
      <c r="EAY85" s="39"/>
      <c r="EAZ85" s="40"/>
      <c r="EBA85" s="40"/>
      <c r="EBB85" s="40"/>
      <c r="EBC85" s="40"/>
      <c r="EBD85" s="40"/>
      <c r="EBE85" s="40"/>
      <c r="EBF85" s="41"/>
      <c r="EBG85" s="38"/>
      <c r="EBH85" s="39"/>
      <c r="EBI85" s="40"/>
      <c r="EBJ85" s="40"/>
      <c r="EBK85" s="40"/>
      <c r="EBL85" s="40"/>
      <c r="EBM85" s="40"/>
      <c r="EBN85" s="40"/>
      <c r="EBO85" s="41"/>
      <c r="EBP85" s="38"/>
      <c r="EBQ85" s="39"/>
      <c r="EBR85" s="40"/>
      <c r="EBS85" s="40"/>
      <c r="EBT85" s="40"/>
      <c r="EBU85" s="40"/>
      <c r="EBV85" s="40"/>
      <c r="EBW85" s="40"/>
      <c r="EBX85" s="41"/>
      <c r="EBY85" s="38"/>
      <c r="EBZ85" s="39"/>
      <c r="ECA85" s="40"/>
      <c r="ECB85" s="40"/>
      <c r="ECC85" s="40"/>
      <c r="ECD85" s="40"/>
      <c r="ECE85" s="40"/>
      <c r="ECF85" s="40"/>
      <c r="ECG85" s="41"/>
      <c r="ECH85" s="38"/>
      <c r="ECI85" s="39"/>
      <c r="ECJ85" s="40"/>
      <c r="ECK85" s="40"/>
      <c r="ECL85" s="40"/>
      <c r="ECM85" s="40"/>
      <c r="ECN85" s="40"/>
      <c r="ECO85" s="40"/>
      <c r="ECP85" s="41"/>
      <c r="ECQ85" s="38"/>
      <c r="ECR85" s="39"/>
      <c r="ECS85" s="40"/>
      <c r="ECT85" s="40"/>
      <c r="ECU85" s="40"/>
      <c r="ECV85" s="40"/>
      <c r="ECW85" s="40"/>
      <c r="ECX85" s="40"/>
      <c r="ECY85" s="41"/>
      <c r="ECZ85" s="38"/>
      <c r="EDA85" s="39"/>
      <c r="EDB85" s="40"/>
      <c r="EDC85" s="40"/>
      <c r="EDD85" s="40"/>
      <c r="EDE85" s="40"/>
      <c r="EDF85" s="40"/>
      <c r="EDG85" s="40"/>
      <c r="EDH85" s="41"/>
      <c r="EDI85" s="38"/>
      <c r="EDJ85" s="39"/>
      <c r="EDK85" s="40"/>
      <c r="EDL85" s="40"/>
      <c r="EDM85" s="40"/>
      <c r="EDN85" s="40"/>
      <c r="EDO85" s="40"/>
      <c r="EDP85" s="40"/>
      <c r="EDQ85" s="41"/>
      <c r="EDR85" s="38"/>
      <c r="EDS85" s="39"/>
      <c r="EDT85" s="40"/>
      <c r="EDU85" s="40"/>
      <c r="EDV85" s="40"/>
      <c r="EDW85" s="40"/>
      <c r="EDX85" s="40"/>
      <c r="EDY85" s="40"/>
      <c r="EDZ85" s="41"/>
      <c r="EEA85" s="38"/>
      <c r="EEB85" s="39"/>
      <c r="EEC85" s="40"/>
      <c r="EED85" s="40"/>
      <c r="EEE85" s="40"/>
      <c r="EEF85" s="40"/>
      <c r="EEG85" s="40"/>
      <c r="EEH85" s="40"/>
      <c r="EEI85" s="41"/>
      <c r="EEJ85" s="38"/>
      <c r="EEK85" s="39"/>
      <c r="EEL85" s="40"/>
      <c r="EEM85" s="40"/>
      <c r="EEN85" s="40"/>
      <c r="EEO85" s="40"/>
      <c r="EEP85" s="40"/>
      <c r="EEQ85" s="40"/>
      <c r="EER85" s="41"/>
      <c r="EES85" s="38"/>
      <c r="EET85" s="39"/>
      <c r="EEU85" s="40"/>
      <c r="EEV85" s="40"/>
      <c r="EEW85" s="40"/>
      <c r="EEX85" s="40"/>
      <c r="EEY85" s="40"/>
      <c r="EEZ85" s="40"/>
      <c r="EFA85" s="41"/>
      <c r="EFB85" s="38"/>
      <c r="EFC85" s="39"/>
      <c r="EFD85" s="40"/>
      <c r="EFE85" s="40"/>
      <c r="EFF85" s="40"/>
      <c r="EFG85" s="40"/>
      <c r="EFH85" s="40"/>
      <c r="EFI85" s="40"/>
      <c r="EFJ85" s="41"/>
      <c r="EFK85" s="38"/>
      <c r="EFL85" s="39"/>
      <c r="EFM85" s="40"/>
      <c r="EFN85" s="40"/>
      <c r="EFO85" s="40"/>
      <c r="EFP85" s="40"/>
      <c r="EFQ85" s="40"/>
      <c r="EFR85" s="40"/>
      <c r="EFS85" s="41"/>
      <c r="EFT85" s="38"/>
      <c r="EFU85" s="39"/>
      <c r="EFV85" s="40"/>
      <c r="EFW85" s="40"/>
      <c r="EFX85" s="40"/>
      <c r="EFY85" s="40"/>
      <c r="EFZ85" s="40"/>
      <c r="EGA85" s="40"/>
      <c r="EGB85" s="41"/>
      <c r="EGC85" s="38"/>
      <c r="EGD85" s="39"/>
      <c r="EGE85" s="40"/>
      <c r="EGF85" s="40"/>
      <c r="EGG85" s="40"/>
      <c r="EGH85" s="40"/>
      <c r="EGI85" s="40"/>
      <c r="EGJ85" s="40"/>
      <c r="EGK85" s="41"/>
      <c r="EGL85" s="38"/>
      <c r="EGM85" s="39"/>
      <c r="EGN85" s="40"/>
      <c r="EGO85" s="40"/>
      <c r="EGP85" s="40"/>
      <c r="EGQ85" s="40"/>
      <c r="EGR85" s="40"/>
      <c r="EGS85" s="40"/>
      <c r="EGT85" s="41"/>
      <c r="EGU85" s="38"/>
      <c r="EGV85" s="39"/>
      <c r="EGW85" s="40"/>
      <c r="EGX85" s="40"/>
      <c r="EGY85" s="40"/>
      <c r="EGZ85" s="40"/>
      <c r="EHA85" s="40"/>
      <c r="EHB85" s="40"/>
      <c r="EHC85" s="41"/>
      <c r="EHD85" s="38"/>
      <c r="EHE85" s="39"/>
      <c r="EHF85" s="40"/>
      <c r="EHG85" s="40"/>
      <c r="EHH85" s="40"/>
      <c r="EHI85" s="40"/>
      <c r="EHJ85" s="40"/>
      <c r="EHK85" s="40"/>
      <c r="EHL85" s="41"/>
      <c r="EHM85" s="38"/>
      <c r="EHN85" s="39"/>
      <c r="EHO85" s="40"/>
      <c r="EHP85" s="40"/>
      <c r="EHQ85" s="40"/>
      <c r="EHR85" s="40"/>
      <c r="EHS85" s="40"/>
      <c r="EHT85" s="40"/>
      <c r="EHU85" s="41"/>
      <c r="EHV85" s="38"/>
      <c r="EHW85" s="39"/>
      <c r="EHX85" s="40"/>
      <c r="EHY85" s="40"/>
      <c r="EHZ85" s="40"/>
      <c r="EIA85" s="40"/>
      <c r="EIB85" s="40"/>
      <c r="EIC85" s="40"/>
      <c r="EID85" s="41"/>
      <c r="EIE85" s="38"/>
      <c r="EIF85" s="39"/>
      <c r="EIG85" s="40"/>
      <c r="EIH85" s="40"/>
      <c r="EII85" s="40"/>
      <c r="EIJ85" s="40"/>
      <c r="EIK85" s="40"/>
      <c r="EIL85" s="40"/>
      <c r="EIM85" s="41"/>
      <c r="EIN85" s="38"/>
      <c r="EIO85" s="39"/>
      <c r="EIP85" s="40"/>
      <c r="EIQ85" s="40"/>
      <c r="EIR85" s="40"/>
      <c r="EIS85" s="40"/>
      <c r="EIT85" s="40"/>
      <c r="EIU85" s="40"/>
      <c r="EIV85" s="41"/>
      <c r="EIW85" s="38"/>
      <c r="EIX85" s="39"/>
      <c r="EIY85" s="40"/>
      <c r="EIZ85" s="40"/>
      <c r="EJA85" s="40"/>
      <c r="EJB85" s="40"/>
      <c r="EJC85" s="40"/>
      <c r="EJD85" s="40"/>
      <c r="EJE85" s="41"/>
      <c r="EJF85" s="38"/>
      <c r="EJG85" s="39"/>
      <c r="EJH85" s="40"/>
      <c r="EJI85" s="40"/>
      <c r="EJJ85" s="40"/>
      <c r="EJK85" s="40"/>
      <c r="EJL85" s="40"/>
      <c r="EJM85" s="40"/>
      <c r="EJN85" s="41"/>
      <c r="EJO85" s="38"/>
      <c r="EJP85" s="39"/>
      <c r="EJQ85" s="40"/>
      <c r="EJR85" s="40"/>
      <c r="EJS85" s="40"/>
      <c r="EJT85" s="40"/>
      <c r="EJU85" s="40"/>
      <c r="EJV85" s="40"/>
      <c r="EJW85" s="41"/>
      <c r="EJX85" s="38"/>
      <c r="EJY85" s="39"/>
      <c r="EJZ85" s="40"/>
      <c r="EKA85" s="40"/>
      <c r="EKB85" s="40"/>
      <c r="EKC85" s="40"/>
      <c r="EKD85" s="40"/>
      <c r="EKE85" s="40"/>
      <c r="EKF85" s="41"/>
      <c r="EKG85" s="38"/>
      <c r="EKH85" s="39"/>
      <c r="EKI85" s="40"/>
      <c r="EKJ85" s="40"/>
      <c r="EKK85" s="40"/>
      <c r="EKL85" s="40"/>
      <c r="EKM85" s="40"/>
      <c r="EKN85" s="40"/>
      <c r="EKO85" s="41"/>
      <c r="EKP85" s="38"/>
      <c r="EKQ85" s="39"/>
      <c r="EKR85" s="40"/>
      <c r="EKS85" s="40"/>
      <c r="EKT85" s="40"/>
      <c r="EKU85" s="40"/>
      <c r="EKV85" s="40"/>
      <c r="EKW85" s="40"/>
      <c r="EKX85" s="41"/>
      <c r="EKY85" s="38"/>
      <c r="EKZ85" s="39"/>
      <c r="ELA85" s="40"/>
      <c r="ELB85" s="40"/>
      <c r="ELC85" s="40"/>
      <c r="ELD85" s="40"/>
      <c r="ELE85" s="40"/>
      <c r="ELF85" s="40"/>
      <c r="ELG85" s="41"/>
      <c r="ELH85" s="38"/>
      <c r="ELI85" s="39"/>
      <c r="ELJ85" s="40"/>
      <c r="ELK85" s="40"/>
      <c r="ELL85" s="40"/>
      <c r="ELM85" s="40"/>
      <c r="ELN85" s="40"/>
      <c r="ELO85" s="40"/>
      <c r="ELP85" s="41"/>
      <c r="ELQ85" s="38"/>
      <c r="ELR85" s="39"/>
      <c r="ELS85" s="40"/>
      <c r="ELT85" s="40"/>
      <c r="ELU85" s="40"/>
      <c r="ELV85" s="40"/>
      <c r="ELW85" s="40"/>
      <c r="ELX85" s="40"/>
      <c r="ELY85" s="41"/>
      <c r="ELZ85" s="38"/>
      <c r="EMA85" s="39"/>
      <c r="EMB85" s="40"/>
      <c r="EMC85" s="40"/>
      <c r="EMD85" s="40"/>
      <c r="EME85" s="40"/>
      <c r="EMF85" s="40"/>
      <c r="EMG85" s="40"/>
      <c r="EMH85" s="41"/>
      <c r="EMI85" s="38"/>
      <c r="EMJ85" s="39"/>
      <c r="EMK85" s="40"/>
      <c r="EML85" s="40"/>
      <c r="EMM85" s="40"/>
      <c r="EMN85" s="40"/>
      <c r="EMO85" s="40"/>
      <c r="EMP85" s="40"/>
      <c r="EMQ85" s="41"/>
      <c r="EMR85" s="38"/>
      <c r="EMS85" s="39"/>
      <c r="EMT85" s="40"/>
      <c r="EMU85" s="40"/>
      <c r="EMV85" s="40"/>
      <c r="EMW85" s="40"/>
      <c r="EMX85" s="40"/>
      <c r="EMY85" s="40"/>
      <c r="EMZ85" s="41"/>
      <c r="ENA85" s="38"/>
      <c r="ENB85" s="39"/>
      <c r="ENC85" s="40"/>
      <c r="END85" s="40"/>
      <c r="ENE85" s="40"/>
      <c r="ENF85" s="40"/>
      <c r="ENG85" s="40"/>
      <c r="ENH85" s="40"/>
      <c r="ENI85" s="41"/>
      <c r="ENJ85" s="38"/>
      <c r="ENK85" s="39"/>
      <c r="ENL85" s="40"/>
      <c r="ENM85" s="40"/>
      <c r="ENN85" s="40"/>
      <c r="ENO85" s="40"/>
      <c r="ENP85" s="40"/>
      <c r="ENQ85" s="40"/>
      <c r="ENR85" s="41"/>
      <c r="ENS85" s="38"/>
      <c r="ENT85" s="39"/>
      <c r="ENU85" s="40"/>
      <c r="ENV85" s="40"/>
      <c r="ENW85" s="40"/>
      <c r="ENX85" s="40"/>
      <c r="ENY85" s="40"/>
      <c r="ENZ85" s="40"/>
      <c r="EOA85" s="41"/>
      <c r="EOB85" s="38"/>
      <c r="EOC85" s="39"/>
      <c r="EOD85" s="40"/>
      <c r="EOE85" s="40"/>
      <c r="EOF85" s="40"/>
      <c r="EOG85" s="40"/>
      <c r="EOH85" s="40"/>
      <c r="EOI85" s="40"/>
      <c r="EOJ85" s="41"/>
      <c r="EOK85" s="38"/>
      <c r="EOL85" s="39"/>
      <c r="EOM85" s="40"/>
      <c r="EON85" s="40"/>
      <c r="EOO85" s="40"/>
      <c r="EOP85" s="40"/>
      <c r="EOQ85" s="40"/>
      <c r="EOR85" s="40"/>
      <c r="EOS85" s="41"/>
      <c r="EOT85" s="38"/>
      <c r="EOU85" s="39"/>
      <c r="EOV85" s="40"/>
      <c r="EOW85" s="40"/>
      <c r="EOX85" s="40"/>
      <c r="EOY85" s="40"/>
      <c r="EOZ85" s="40"/>
      <c r="EPA85" s="40"/>
      <c r="EPB85" s="41"/>
      <c r="EPC85" s="38"/>
      <c r="EPD85" s="39"/>
      <c r="EPE85" s="40"/>
      <c r="EPF85" s="40"/>
      <c r="EPG85" s="40"/>
      <c r="EPH85" s="40"/>
      <c r="EPI85" s="40"/>
      <c r="EPJ85" s="40"/>
      <c r="EPK85" s="41"/>
      <c r="EPL85" s="38"/>
      <c r="EPM85" s="39"/>
      <c r="EPN85" s="40"/>
      <c r="EPO85" s="40"/>
      <c r="EPP85" s="40"/>
      <c r="EPQ85" s="40"/>
      <c r="EPR85" s="40"/>
      <c r="EPS85" s="40"/>
      <c r="EPT85" s="41"/>
      <c r="EPU85" s="38"/>
      <c r="EPV85" s="39"/>
      <c r="EPW85" s="40"/>
      <c r="EPX85" s="40"/>
      <c r="EPY85" s="40"/>
      <c r="EPZ85" s="40"/>
      <c r="EQA85" s="40"/>
      <c r="EQB85" s="40"/>
      <c r="EQC85" s="41"/>
      <c r="EQD85" s="38"/>
      <c r="EQE85" s="39"/>
      <c r="EQF85" s="40"/>
      <c r="EQG85" s="40"/>
      <c r="EQH85" s="40"/>
      <c r="EQI85" s="40"/>
      <c r="EQJ85" s="40"/>
      <c r="EQK85" s="40"/>
      <c r="EQL85" s="41"/>
      <c r="EQM85" s="38"/>
      <c r="EQN85" s="39"/>
      <c r="EQO85" s="40"/>
      <c r="EQP85" s="40"/>
      <c r="EQQ85" s="40"/>
      <c r="EQR85" s="40"/>
      <c r="EQS85" s="40"/>
      <c r="EQT85" s="40"/>
      <c r="EQU85" s="41"/>
      <c r="EQV85" s="38"/>
      <c r="EQW85" s="39"/>
      <c r="EQX85" s="40"/>
      <c r="EQY85" s="40"/>
      <c r="EQZ85" s="40"/>
      <c r="ERA85" s="40"/>
      <c r="ERB85" s="40"/>
      <c r="ERC85" s="40"/>
      <c r="ERD85" s="41"/>
      <c r="ERE85" s="38"/>
      <c r="ERF85" s="39"/>
      <c r="ERG85" s="40"/>
      <c r="ERH85" s="40"/>
      <c r="ERI85" s="40"/>
      <c r="ERJ85" s="40"/>
      <c r="ERK85" s="40"/>
      <c r="ERL85" s="40"/>
      <c r="ERM85" s="41"/>
      <c r="ERN85" s="38"/>
      <c r="ERO85" s="39"/>
      <c r="ERP85" s="40"/>
      <c r="ERQ85" s="40"/>
      <c r="ERR85" s="40"/>
      <c r="ERS85" s="40"/>
      <c r="ERT85" s="40"/>
      <c r="ERU85" s="40"/>
      <c r="ERV85" s="41"/>
      <c r="ERW85" s="38"/>
      <c r="ERX85" s="39"/>
      <c r="ERY85" s="40"/>
      <c r="ERZ85" s="40"/>
      <c r="ESA85" s="40"/>
      <c r="ESB85" s="40"/>
      <c r="ESC85" s="40"/>
      <c r="ESD85" s="40"/>
      <c r="ESE85" s="41"/>
      <c r="ESF85" s="38"/>
      <c r="ESG85" s="39"/>
      <c r="ESH85" s="40"/>
      <c r="ESI85" s="40"/>
      <c r="ESJ85" s="40"/>
      <c r="ESK85" s="40"/>
      <c r="ESL85" s="40"/>
      <c r="ESM85" s="40"/>
      <c r="ESN85" s="41"/>
      <c r="ESO85" s="38"/>
      <c r="ESP85" s="39"/>
      <c r="ESQ85" s="40"/>
      <c r="ESR85" s="40"/>
      <c r="ESS85" s="40"/>
      <c r="EST85" s="40"/>
      <c r="ESU85" s="40"/>
      <c r="ESV85" s="40"/>
      <c r="ESW85" s="41"/>
      <c r="ESX85" s="38"/>
      <c r="ESY85" s="39"/>
      <c r="ESZ85" s="40"/>
      <c r="ETA85" s="40"/>
      <c r="ETB85" s="40"/>
      <c r="ETC85" s="40"/>
      <c r="ETD85" s="40"/>
      <c r="ETE85" s="40"/>
      <c r="ETF85" s="41"/>
      <c r="ETG85" s="38"/>
      <c r="ETH85" s="39"/>
      <c r="ETI85" s="40"/>
      <c r="ETJ85" s="40"/>
      <c r="ETK85" s="40"/>
      <c r="ETL85" s="40"/>
      <c r="ETM85" s="40"/>
      <c r="ETN85" s="40"/>
      <c r="ETO85" s="41"/>
      <c r="ETP85" s="38"/>
      <c r="ETQ85" s="39"/>
      <c r="ETR85" s="40"/>
      <c r="ETS85" s="40"/>
      <c r="ETT85" s="40"/>
      <c r="ETU85" s="40"/>
      <c r="ETV85" s="40"/>
      <c r="ETW85" s="40"/>
      <c r="ETX85" s="41"/>
      <c r="ETY85" s="38"/>
      <c r="ETZ85" s="39"/>
      <c r="EUA85" s="40"/>
      <c r="EUB85" s="40"/>
      <c r="EUC85" s="40"/>
      <c r="EUD85" s="40"/>
      <c r="EUE85" s="40"/>
      <c r="EUF85" s="40"/>
      <c r="EUG85" s="41"/>
      <c r="EUH85" s="38"/>
      <c r="EUI85" s="39"/>
      <c r="EUJ85" s="40"/>
      <c r="EUK85" s="40"/>
      <c r="EUL85" s="40"/>
      <c r="EUM85" s="40"/>
      <c r="EUN85" s="40"/>
      <c r="EUO85" s="40"/>
      <c r="EUP85" s="41"/>
      <c r="EUQ85" s="38"/>
      <c r="EUR85" s="39"/>
      <c r="EUS85" s="40"/>
      <c r="EUT85" s="40"/>
      <c r="EUU85" s="40"/>
      <c r="EUV85" s="40"/>
      <c r="EUW85" s="40"/>
      <c r="EUX85" s="40"/>
      <c r="EUY85" s="41"/>
      <c r="EUZ85" s="38"/>
      <c r="EVA85" s="39"/>
      <c r="EVB85" s="40"/>
      <c r="EVC85" s="40"/>
      <c r="EVD85" s="40"/>
      <c r="EVE85" s="40"/>
      <c r="EVF85" s="40"/>
      <c r="EVG85" s="40"/>
      <c r="EVH85" s="41"/>
      <c r="EVI85" s="38"/>
      <c r="EVJ85" s="39"/>
      <c r="EVK85" s="40"/>
      <c r="EVL85" s="40"/>
      <c r="EVM85" s="40"/>
      <c r="EVN85" s="40"/>
      <c r="EVO85" s="40"/>
      <c r="EVP85" s="40"/>
      <c r="EVQ85" s="41"/>
      <c r="EVR85" s="38"/>
      <c r="EVS85" s="39"/>
      <c r="EVT85" s="40"/>
      <c r="EVU85" s="40"/>
      <c r="EVV85" s="40"/>
      <c r="EVW85" s="40"/>
      <c r="EVX85" s="40"/>
      <c r="EVY85" s="40"/>
      <c r="EVZ85" s="41"/>
      <c r="EWA85" s="38"/>
      <c r="EWB85" s="39"/>
      <c r="EWC85" s="40"/>
      <c r="EWD85" s="40"/>
      <c r="EWE85" s="40"/>
      <c r="EWF85" s="40"/>
      <c r="EWG85" s="40"/>
      <c r="EWH85" s="40"/>
      <c r="EWI85" s="41"/>
      <c r="EWJ85" s="38"/>
      <c r="EWK85" s="39"/>
      <c r="EWL85" s="40"/>
      <c r="EWM85" s="40"/>
      <c r="EWN85" s="40"/>
      <c r="EWO85" s="40"/>
      <c r="EWP85" s="40"/>
      <c r="EWQ85" s="40"/>
      <c r="EWR85" s="41"/>
      <c r="EWS85" s="38"/>
      <c r="EWT85" s="39"/>
      <c r="EWU85" s="40"/>
      <c r="EWV85" s="40"/>
      <c r="EWW85" s="40"/>
      <c r="EWX85" s="40"/>
      <c r="EWY85" s="40"/>
      <c r="EWZ85" s="40"/>
      <c r="EXA85" s="41"/>
      <c r="EXB85" s="38"/>
      <c r="EXC85" s="39"/>
      <c r="EXD85" s="40"/>
      <c r="EXE85" s="40"/>
      <c r="EXF85" s="40"/>
      <c r="EXG85" s="40"/>
      <c r="EXH85" s="40"/>
      <c r="EXI85" s="40"/>
      <c r="EXJ85" s="41"/>
      <c r="EXK85" s="38"/>
      <c r="EXL85" s="39"/>
      <c r="EXM85" s="40"/>
      <c r="EXN85" s="40"/>
      <c r="EXO85" s="40"/>
      <c r="EXP85" s="40"/>
      <c r="EXQ85" s="40"/>
      <c r="EXR85" s="40"/>
      <c r="EXS85" s="41"/>
      <c r="EXT85" s="38"/>
      <c r="EXU85" s="39"/>
      <c r="EXV85" s="40"/>
      <c r="EXW85" s="40"/>
      <c r="EXX85" s="40"/>
      <c r="EXY85" s="40"/>
      <c r="EXZ85" s="40"/>
      <c r="EYA85" s="40"/>
      <c r="EYB85" s="41"/>
      <c r="EYC85" s="38"/>
      <c r="EYD85" s="39"/>
      <c r="EYE85" s="40"/>
      <c r="EYF85" s="40"/>
      <c r="EYG85" s="40"/>
      <c r="EYH85" s="40"/>
      <c r="EYI85" s="40"/>
      <c r="EYJ85" s="40"/>
      <c r="EYK85" s="41"/>
      <c r="EYL85" s="38"/>
      <c r="EYM85" s="39"/>
      <c r="EYN85" s="40"/>
      <c r="EYO85" s="40"/>
      <c r="EYP85" s="40"/>
      <c r="EYQ85" s="40"/>
      <c r="EYR85" s="40"/>
      <c r="EYS85" s="40"/>
      <c r="EYT85" s="41"/>
      <c r="EYU85" s="38"/>
      <c r="EYV85" s="39"/>
      <c r="EYW85" s="40"/>
      <c r="EYX85" s="40"/>
      <c r="EYY85" s="40"/>
      <c r="EYZ85" s="40"/>
      <c r="EZA85" s="40"/>
      <c r="EZB85" s="40"/>
      <c r="EZC85" s="41"/>
      <c r="EZD85" s="38"/>
      <c r="EZE85" s="39"/>
      <c r="EZF85" s="40"/>
      <c r="EZG85" s="40"/>
      <c r="EZH85" s="40"/>
      <c r="EZI85" s="40"/>
      <c r="EZJ85" s="40"/>
      <c r="EZK85" s="40"/>
      <c r="EZL85" s="41"/>
      <c r="EZM85" s="38"/>
      <c r="EZN85" s="39"/>
      <c r="EZO85" s="40"/>
      <c r="EZP85" s="40"/>
      <c r="EZQ85" s="40"/>
      <c r="EZR85" s="40"/>
      <c r="EZS85" s="40"/>
      <c r="EZT85" s="40"/>
      <c r="EZU85" s="41"/>
      <c r="EZV85" s="38"/>
      <c r="EZW85" s="39"/>
      <c r="EZX85" s="40"/>
      <c r="EZY85" s="40"/>
      <c r="EZZ85" s="40"/>
      <c r="FAA85" s="40"/>
      <c r="FAB85" s="40"/>
      <c r="FAC85" s="40"/>
      <c r="FAD85" s="41"/>
      <c r="FAE85" s="38"/>
      <c r="FAF85" s="39"/>
      <c r="FAG85" s="40"/>
      <c r="FAH85" s="40"/>
      <c r="FAI85" s="40"/>
      <c r="FAJ85" s="40"/>
      <c r="FAK85" s="40"/>
      <c r="FAL85" s="40"/>
      <c r="FAM85" s="41"/>
      <c r="FAN85" s="38"/>
      <c r="FAO85" s="39"/>
      <c r="FAP85" s="40"/>
      <c r="FAQ85" s="40"/>
      <c r="FAR85" s="40"/>
      <c r="FAS85" s="40"/>
      <c r="FAT85" s="40"/>
      <c r="FAU85" s="40"/>
      <c r="FAV85" s="41"/>
      <c r="FAW85" s="38"/>
      <c r="FAX85" s="39"/>
      <c r="FAY85" s="40"/>
      <c r="FAZ85" s="40"/>
      <c r="FBA85" s="40"/>
      <c r="FBB85" s="40"/>
      <c r="FBC85" s="40"/>
      <c r="FBD85" s="40"/>
      <c r="FBE85" s="41"/>
      <c r="FBF85" s="38"/>
      <c r="FBG85" s="39"/>
      <c r="FBH85" s="40"/>
      <c r="FBI85" s="40"/>
      <c r="FBJ85" s="40"/>
      <c r="FBK85" s="40"/>
      <c r="FBL85" s="40"/>
      <c r="FBM85" s="40"/>
      <c r="FBN85" s="41"/>
      <c r="FBO85" s="38"/>
      <c r="FBP85" s="39"/>
      <c r="FBQ85" s="40"/>
      <c r="FBR85" s="40"/>
      <c r="FBS85" s="40"/>
      <c r="FBT85" s="40"/>
      <c r="FBU85" s="40"/>
      <c r="FBV85" s="40"/>
      <c r="FBW85" s="41"/>
      <c r="FBX85" s="38"/>
      <c r="FBY85" s="39"/>
      <c r="FBZ85" s="40"/>
      <c r="FCA85" s="40"/>
      <c r="FCB85" s="40"/>
      <c r="FCC85" s="40"/>
      <c r="FCD85" s="40"/>
      <c r="FCE85" s="40"/>
      <c r="FCF85" s="41"/>
      <c r="FCG85" s="38"/>
      <c r="FCH85" s="39"/>
      <c r="FCI85" s="40"/>
      <c r="FCJ85" s="40"/>
      <c r="FCK85" s="40"/>
      <c r="FCL85" s="40"/>
      <c r="FCM85" s="40"/>
      <c r="FCN85" s="40"/>
      <c r="FCO85" s="41"/>
      <c r="FCP85" s="38"/>
      <c r="FCQ85" s="39"/>
      <c r="FCR85" s="40"/>
      <c r="FCS85" s="40"/>
      <c r="FCT85" s="40"/>
      <c r="FCU85" s="40"/>
      <c r="FCV85" s="40"/>
      <c r="FCW85" s="40"/>
      <c r="FCX85" s="41"/>
      <c r="FCY85" s="38"/>
      <c r="FCZ85" s="39"/>
      <c r="FDA85" s="40"/>
      <c r="FDB85" s="40"/>
      <c r="FDC85" s="40"/>
      <c r="FDD85" s="40"/>
      <c r="FDE85" s="40"/>
      <c r="FDF85" s="40"/>
      <c r="FDG85" s="41"/>
      <c r="FDH85" s="38"/>
      <c r="FDI85" s="39"/>
      <c r="FDJ85" s="40"/>
      <c r="FDK85" s="40"/>
      <c r="FDL85" s="40"/>
      <c r="FDM85" s="40"/>
      <c r="FDN85" s="40"/>
      <c r="FDO85" s="40"/>
      <c r="FDP85" s="41"/>
      <c r="FDQ85" s="38"/>
      <c r="FDR85" s="39"/>
      <c r="FDS85" s="40"/>
      <c r="FDT85" s="40"/>
      <c r="FDU85" s="40"/>
      <c r="FDV85" s="40"/>
      <c r="FDW85" s="40"/>
      <c r="FDX85" s="40"/>
      <c r="FDY85" s="41"/>
      <c r="FDZ85" s="38"/>
      <c r="FEA85" s="39"/>
      <c r="FEB85" s="40"/>
      <c r="FEC85" s="40"/>
      <c r="FED85" s="40"/>
      <c r="FEE85" s="40"/>
      <c r="FEF85" s="40"/>
      <c r="FEG85" s="40"/>
      <c r="FEH85" s="41"/>
      <c r="FEI85" s="38"/>
      <c r="FEJ85" s="39"/>
      <c r="FEK85" s="40"/>
      <c r="FEL85" s="40"/>
      <c r="FEM85" s="40"/>
      <c r="FEN85" s="40"/>
      <c r="FEO85" s="40"/>
      <c r="FEP85" s="40"/>
      <c r="FEQ85" s="41"/>
      <c r="FER85" s="38"/>
      <c r="FES85" s="39"/>
      <c r="FET85" s="40"/>
      <c r="FEU85" s="40"/>
      <c r="FEV85" s="40"/>
      <c r="FEW85" s="40"/>
      <c r="FEX85" s="40"/>
      <c r="FEY85" s="40"/>
      <c r="FEZ85" s="41"/>
      <c r="FFA85" s="38"/>
      <c r="FFB85" s="39"/>
      <c r="FFC85" s="40"/>
      <c r="FFD85" s="40"/>
      <c r="FFE85" s="40"/>
      <c r="FFF85" s="40"/>
      <c r="FFG85" s="40"/>
      <c r="FFH85" s="40"/>
      <c r="FFI85" s="41"/>
      <c r="FFJ85" s="38"/>
      <c r="FFK85" s="39"/>
      <c r="FFL85" s="40"/>
      <c r="FFM85" s="40"/>
      <c r="FFN85" s="40"/>
      <c r="FFO85" s="40"/>
      <c r="FFP85" s="40"/>
      <c r="FFQ85" s="40"/>
      <c r="FFR85" s="41"/>
      <c r="FFS85" s="38"/>
      <c r="FFT85" s="39"/>
      <c r="FFU85" s="40"/>
      <c r="FFV85" s="40"/>
      <c r="FFW85" s="40"/>
      <c r="FFX85" s="40"/>
      <c r="FFY85" s="40"/>
      <c r="FFZ85" s="40"/>
      <c r="FGA85" s="41"/>
      <c r="FGB85" s="38"/>
      <c r="FGC85" s="39"/>
      <c r="FGD85" s="40"/>
      <c r="FGE85" s="40"/>
      <c r="FGF85" s="40"/>
      <c r="FGG85" s="40"/>
      <c r="FGH85" s="40"/>
      <c r="FGI85" s="40"/>
      <c r="FGJ85" s="41"/>
      <c r="FGK85" s="38"/>
      <c r="FGL85" s="39"/>
      <c r="FGM85" s="40"/>
      <c r="FGN85" s="40"/>
      <c r="FGO85" s="40"/>
      <c r="FGP85" s="40"/>
      <c r="FGQ85" s="40"/>
      <c r="FGR85" s="40"/>
      <c r="FGS85" s="41"/>
      <c r="FGT85" s="38"/>
      <c r="FGU85" s="39"/>
      <c r="FGV85" s="40"/>
      <c r="FGW85" s="40"/>
      <c r="FGX85" s="40"/>
      <c r="FGY85" s="40"/>
      <c r="FGZ85" s="40"/>
      <c r="FHA85" s="40"/>
      <c r="FHB85" s="41"/>
      <c r="FHC85" s="38"/>
      <c r="FHD85" s="39"/>
      <c r="FHE85" s="40"/>
      <c r="FHF85" s="40"/>
      <c r="FHG85" s="40"/>
      <c r="FHH85" s="40"/>
      <c r="FHI85" s="40"/>
      <c r="FHJ85" s="40"/>
      <c r="FHK85" s="41"/>
      <c r="FHL85" s="38"/>
      <c r="FHM85" s="39"/>
      <c r="FHN85" s="40"/>
      <c r="FHO85" s="40"/>
      <c r="FHP85" s="40"/>
      <c r="FHQ85" s="40"/>
      <c r="FHR85" s="40"/>
      <c r="FHS85" s="40"/>
      <c r="FHT85" s="41"/>
      <c r="FHU85" s="38"/>
      <c r="FHV85" s="39"/>
      <c r="FHW85" s="40"/>
      <c r="FHX85" s="40"/>
      <c r="FHY85" s="40"/>
      <c r="FHZ85" s="40"/>
      <c r="FIA85" s="40"/>
      <c r="FIB85" s="40"/>
      <c r="FIC85" s="41"/>
      <c r="FID85" s="38"/>
      <c r="FIE85" s="39"/>
      <c r="FIF85" s="40"/>
      <c r="FIG85" s="40"/>
      <c r="FIH85" s="40"/>
      <c r="FII85" s="40"/>
      <c r="FIJ85" s="40"/>
      <c r="FIK85" s="40"/>
      <c r="FIL85" s="41"/>
      <c r="FIM85" s="38"/>
      <c r="FIN85" s="39"/>
      <c r="FIO85" s="40"/>
      <c r="FIP85" s="40"/>
      <c r="FIQ85" s="40"/>
      <c r="FIR85" s="40"/>
      <c r="FIS85" s="40"/>
      <c r="FIT85" s="40"/>
      <c r="FIU85" s="41"/>
      <c r="FIV85" s="38"/>
      <c r="FIW85" s="39"/>
      <c r="FIX85" s="40"/>
      <c r="FIY85" s="40"/>
      <c r="FIZ85" s="40"/>
      <c r="FJA85" s="40"/>
      <c r="FJB85" s="40"/>
      <c r="FJC85" s="40"/>
      <c r="FJD85" s="41"/>
      <c r="FJE85" s="38"/>
      <c r="FJF85" s="39"/>
      <c r="FJG85" s="40"/>
      <c r="FJH85" s="40"/>
      <c r="FJI85" s="40"/>
      <c r="FJJ85" s="40"/>
      <c r="FJK85" s="40"/>
      <c r="FJL85" s="40"/>
      <c r="FJM85" s="41"/>
      <c r="FJN85" s="38"/>
      <c r="FJO85" s="39"/>
      <c r="FJP85" s="40"/>
      <c r="FJQ85" s="40"/>
      <c r="FJR85" s="40"/>
      <c r="FJS85" s="40"/>
      <c r="FJT85" s="40"/>
      <c r="FJU85" s="40"/>
      <c r="FJV85" s="41"/>
      <c r="FJW85" s="38"/>
      <c r="FJX85" s="39"/>
      <c r="FJY85" s="40"/>
      <c r="FJZ85" s="40"/>
      <c r="FKA85" s="40"/>
      <c r="FKB85" s="40"/>
      <c r="FKC85" s="40"/>
      <c r="FKD85" s="40"/>
      <c r="FKE85" s="41"/>
      <c r="FKF85" s="38"/>
      <c r="FKG85" s="39"/>
      <c r="FKH85" s="40"/>
      <c r="FKI85" s="40"/>
      <c r="FKJ85" s="40"/>
      <c r="FKK85" s="40"/>
      <c r="FKL85" s="40"/>
      <c r="FKM85" s="40"/>
      <c r="FKN85" s="41"/>
      <c r="FKO85" s="38"/>
      <c r="FKP85" s="39"/>
      <c r="FKQ85" s="40"/>
      <c r="FKR85" s="40"/>
      <c r="FKS85" s="40"/>
      <c r="FKT85" s="40"/>
      <c r="FKU85" s="40"/>
      <c r="FKV85" s="40"/>
      <c r="FKW85" s="41"/>
      <c r="FKX85" s="38"/>
      <c r="FKY85" s="39"/>
      <c r="FKZ85" s="40"/>
      <c r="FLA85" s="40"/>
      <c r="FLB85" s="40"/>
      <c r="FLC85" s="40"/>
      <c r="FLD85" s="40"/>
      <c r="FLE85" s="40"/>
      <c r="FLF85" s="41"/>
      <c r="FLG85" s="38"/>
      <c r="FLH85" s="39"/>
      <c r="FLI85" s="40"/>
      <c r="FLJ85" s="40"/>
      <c r="FLK85" s="40"/>
      <c r="FLL85" s="40"/>
      <c r="FLM85" s="40"/>
      <c r="FLN85" s="40"/>
      <c r="FLO85" s="41"/>
      <c r="FLP85" s="38"/>
      <c r="FLQ85" s="39"/>
      <c r="FLR85" s="40"/>
      <c r="FLS85" s="40"/>
      <c r="FLT85" s="40"/>
      <c r="FLU85" s="40"/>
      <c r="FLV85" s="40"/>
      <c r="FLW85" s="40"/>
      <c r="FLX85" s="41"/>
      <c r="FLY85" s="38"/>
      <c r="FLZ85" s="39"/>
      <c r="FMA85" s="40"/>
      <c r="FMB85" s="40"/>
      <c r="FMC85" s="40"/>
      <c r="FMD85" s="40"/>
      <c r="FME85" s="40"/>
      <c r="FMF85" s="40"/>
      <c r="FMG85" s="41"/>
      <c r="FMH85" s="38"/>
      <c r="FMI85" s="39"/>
      <c r="FMJ85" s="40"/>
      <c r="FMK85" s="40"/>
      <c r="FML85" s="40"/>
      <c r="FMM85" s="40"/>
      <c r="FMN85" s="40"/>
      <c r="FMO85" s="40"/>
      <c r="FMP85" s="41"/>
      <c r="FMQ85" s="38"/>
      <c r="FMR85" s="39"/>
      <c r="FMS85" s="40"/>
      <c r="FMT85" s="40"/>
      <c r="FMU85" s="40"/>
      <c r="FMV85" s="40"/>
      <c r="FMW85" s="40"/>
      <c r="FMX85" s="40"/>
      <c r="FMY85" s="41"/>
      <c r="FMZ85" s="38"/>
      <c r="FNA85" s="39"/>
      <c r="FNB85" s="40"/>
      <c r="FNC85" s="40"/>
      <c r="FND85" s="40"/>
      <c r="FNE85" s="40"/>
      <c r="FNF85" s="40"/>
      <c r="FNG85" s="40"/>
      <c r="FNH85" s="41"/>
      <c r="FNI85" s="38"/>
      <c r="FNJ85" s="39"/>
      <c r="FNK85" s="40"/>
      <c r="FNL85" s="40"/>
      <c r="FNM85" s="40"/>
      <c r="FNN85" s="40"/>
      <c r="FNO85" s="40"/>
      <c r="FNP85" s="40"/>
      <c r="FNQ85" s="41"/>
      <c r="FNR85" s="38"/>
      <c r="FNS85" s="39"/>
      <c r="FNT85" s="40"/>
      <c r="FNU85" s="40"/>
      <c r="FNV85" s="40"/>
      <c r="FNW85" s="40"/>
      <c r="FNX85" s="40"/>
      <c r="FNY85" s="40"/>
      <c r="FNZ85" s="41"/>
      <c r="FOA85" s="38"/>
      <c r="FOB85" s="39"/>
      <c r="FOC85" s="40"/>
      <c r="FOD85" s="40"/>
      <c r="FOE85" s="40"/>
      <c r="FOF85" s="40"/>
      <c r="FOG85" s="40"/>
      <c r="FOH85" s="40"/>
      <c r="FOI85" s="41"/>
      <c r="FOJ85" s="38"/>
      <c r="FOK85" s="39"/>
      <c r="FOL85" s="40"/>
      <c r="FOM85" s="40"/>
      <c r="FON85" s="40"/>
      <c r="FOO85" s="40"/>
      <c r="FOP85" s="40"/>
      <c r="FOQ85" s="40"/>
      <c r="FOR85" s="41"/>
      <c r="FOS85" s="38"/>
      <c r="FOT85" s="39"/>
      <c r="FOU85" s="40"/>
      <c r="FOV85" s="40"/>
      <c r="FOW85" s="40"/>
      <c r="FOX85" s="40"/>
      <c r="FOY85" s="40"/>
      <c r="FOZ85" s="40"/>
      <c r="FPA85" s="41"/>
      <c r="FPB85" s="38"/>
      <c r="FPC85" s="39"/>
      <c r="FPD85" s="40"/>
      <c r="FPE85" s="40"/>
      <c r="FPF85" s="40"/>
      <c r="FPG85" s="40"/>
      <c r="FPH85" s="40"/>
      <c r="FPI85" s="40"/>
      <c r="FPJ85" s="41"/>
      <c r="FPK85" s="38"/>
      <c r="FPL85" s="39"/>
      <c r="FPM85" s="40"/>
      <c r="FPN85" s="40"/>
      <c r="FPO85" s="40"/>
      <c r="FPP85" s="40"/>
      <c r="FPQ85" s="40"/>
      <c r="FPR85" s="40"/>
      <c r="FPS85" s="41"/>
      <c r="FPT85" s="38"/>
      <c r="FPU85" s="39"/>
      <c r="FPV85" s="40"/>
      <c r="FPW85" s="40"/>
      <c r="FPX85" s="40"/>
      <c r="FPY85" s="40"/>
      <c r="FPZ85" s="40"/>
      <c r="FQA85" s="40"/>
      <c r="FQB85" s="41"/>
      <c r="FQC85" s="38"/>
      <c r="FQD85" s="39"/>
      <c r="FQE85" s="40"/>
      <c r="FQF85" s="40"/>
      <c r="FQG85" s="40"/>
      <c r="FQH85" s="40"/>
      <c r="FQI85" s="40"/>
      <c r="FQJ85" s="40"/>
      <c r="FQK85" s="41"/>
      <c r="FQL85" s="38"/>
      <c r="FQM85" s="39"/>
      <c r="FQN85" s="40"/>
      <c r="FQO85" s="40"/>
      <c r="FQP85" s="40"/>
      <c r="FQQ85" s="40"/>
      <c r="FQR85" s="40"/>
      <c r="FQS85" s="40"/>
      <c r="FQT85" s="41"/>
      <c r="FQU85" s="38"/>
      <c r="FQV85" s="39"/>
      <c r="FQW85" s="40"/>
      <c r="FQX85" s="40"/>
      <c r="FQY85" s="40"/>
      <c r="FQZ85" s="40"/>
      <c r="FRA85" s="40"/>
      <c r="FRB85" s="40"/>
      <c r="FRC85" s="41"/>
      <c r="FRD85" s="38"/>
      <c r="FRE85" s="39"/>
      <c r="FRF85" s="40"/>
      <c r="FRG85" s="40"/>
      <c r="FRH85" s="40"/>
      <c r="FRI85" s="40"/>
      <c r="FRJ85" s="40"/>
      <c r="FRK85" s="40"/>
      <c r="FRL85" s="41"/>
      <c r="FRM85" s="38"/>
      <c r="FRN85" s="39"/>
      <c r="FRO85" s="40"/>
      <c r="FRP85" s="40"/>
      <c r="FRQ85" s="40"/>
      <c r="FRR85" s="40"/>
      <c r="FRS85" s="40"/>
      <c r="FRT85" s="40"/>
      <c r="FRU85" s="41"/>
      <c r="FRV85" s="38"/>
      <c r="FRW85" s="39"/>
      <c r="FRX85" s="40"/>
      <c r="FRY85" s="40"/>
      <c r="FRZ85" s="40"/>
      <c r="FSA85" s="40"/>
      <c r="FSB85" s="40"/>
      <c r="FSC85" s="40"/>
      <c r="FSD85" s="41"/>
      <c r="FSE85" s="38"/>
      <c r="FSF85" s="39"/>
      <c r="FSG85" s="40"/>
      <c r="FSH85" s="40"/>
      <c r="FSI85" s="40"/>
      <c r="FSJ85" s="40"/>
      <c r="FSK85" s="40"/>
      <c r="FSL85" s="40"/>
      <c r="FSM85" s="41"/>
      <c r="FSN85" s="38"/>
      <c r="FSO85" s="39"/>
      <c r="FSP85" s="40"/>
      <c r="FSQ85" s="40"/>
      <c r="FSR85" s="40"/>
      <c r="FSS85" s="40"/>
      <c r="FST85" s="40"/>
      <c r="FSU85" s="40"/>
      <c r="FSV85" s="41"/>
      <c r="FSW85" s="38"/>
      <c r="FSX85" s="39"/>
      <c r="FSY85" s="40"/>
      <c r="FSZ85" s="40"/>
      <c r="FTA85" s="40"/>
      <c r="FTB85" s="40"/>
      <c r="FTC85" s="40"/>
      <c r="FTD85" s="40"/>
      <c r="FTE85" s="41"/>
      <c r="FTF85" s="38"/>
      <c r="FTG85" s="39"/>
      <c r="FTH85" s="40"/>
      <c r="FTI85" s="40"/>
      <c r="FTJ85" s="40"/>
      <c r="FTK85" s="40"/>
      <c r="FTL85" s="40"/>
      <c r="FTM85" s="40"/>
      <c r="FTN85" s="41"/>
      <c r="FTO85" s="38"/>
      <c r="FTP85" s="39"/>
      <c r="FTQ85" s="40"/>
      <c r="FTR85" s="40"/>
      <c r="FTS85" s="40"/>
      <c r="FTT85" s="40"/>
      <c r="FTU85" s="40"/>
      <c r="FTV85" s="40"/>
      <c r="FTW85" s="41"/>
      <c r="FTX85" s="38"/>
      <c r="FTY85" s="39"/>
      <c r="FTZ85" s="40"/>
      <c r="FUA85" s="40"/>
      <c r="FUB85" s="40"/>
      <c r="FUC85" s="40"/>
      <c r="FUD85" s="40"/>
      <c r="FUE85" s="40"/>
      <c r="FUF85" s="41"/>
      <c r="FUG85" s="38"/>
      <c r="FUH85" s="39"/>
      <c r="FUI85" s="40"/>
      <c r="FUJ85" s="40"/>
      <c r="FUK85" s="40"/>
      <c r="FUL85" s="40"/>
      <c r="FUM85" s="40"/>
      <c r="FUN85" s="40"/>
      <c r="FUO85" s="41"/>
      <c r="FUP85" s="38"/>
      <c r="FUQ85" s="39"/>
      <c r="FUR85" s="40"/>
      <c r="FUS85" s="40"/>
      <c r="FUT85" s="40"/>
      <c r="FUU85" s="40"/>
      <c r="FUV85" s="40"/>
      <c r="FUW85" s="40"/>
      <c r="FUX85" s="41"/>
      <c r="FUY85" s="38"/>
      <c r="FUZ85" s="39"/>
      <c r="FVA85" s="40"/>
      <c r="FVB85" s="40"/>
      <c r="FVC85" s="40"/>
      <c r="FVD85" s="40"/>
      <c r="FVE85" s="40"/>
      <c r="FVF85" s="40"/>
      <c r="FVG85" s="41"/>
      <c r="FVH85" s="38"/>
      <c r="FVI85" s="39"/>
      <c r="FVJ85" s="40"/>
      <c r="FVK85" s="40"/>
      <c r="FVL85" s="40"/>
      <c r="FVM85" s="40"/>
      <c r="FVN85" s="40"/>
      <c r="FVO85" s="40"/>
      <c r="FVP85" s="41"/>
      <c r="FVQ85" s="38"/>
      <c r="FVR85" s="39"/>
      <c r="FVS85" s="40"/>
      <c r="FVT85" s="40"/>
      <c r="FVU85" s="40"/>
      <c r="FVV85" s="40"/>
      <c r="FVW85" s="40"/>
      <c r="FVX85" s="40"/>
      <c r="FVY85" s="41"/>
      <c r="FVZ85" s="38"/>
      <c r="FWA85" s="39"/>
      <c r="FWB85" s="40"/>
      <c r="FWC85" s="40"/>
      <c r="FWD85" s="40"/>
      <c r="FWE85" s="40"/>
      <c r="FWF85" s="40"/>
      <c r="FWG85" s="40"/>
      <c r="FWH85" s="41"/>
      <c r="FWI85" s="38"/>
      <c r="FWJ85" s="39"/>
      <c r="FWK85" s="40"/>
      <c r="FWL85" s="40"/>
      <c r="FWM85" s="40"/>
      <c r="FWN85" s="40"/>
      <c r="FWO85" s="40"/>
      <c r="FWP85" s="40"/>
      <c r="FWQ85" s="41"/>
      <c r="FWR85" s="38"/>
      <c r="FWS85" s="39"/>
      <c r="FWT85" s="40"/>
      <c r="FWU85" s="40"/>
      <c r="FWV85" s="40"/>
      <c r="FWW85" s="40"/>
      <c r="FWX85" s="40"/>
      <c r="FWY85" s="40"/>
      <c r="FWZ85" s="41"/>
      <c r="FXA85" s="38"/>
      <c r="FXB85" s="39"/>
      <c r="FXC85" s="40"/>
      <c r="FXD85" s="40"/>
      <c r="FXE85" s="40"/>
      <c r="FXF85" s="40"/>
      <c r="FXG85" s="40"/>
      <c r="FXH85" s="40"/>
      <c r="FXI85" s="41"/>
      <c r="FXJ85" s="38"/>
      <c r="FXK85" s="39"/>
      <c r="FXL85" s="40"/>
      <c r="FXM85" s="40"/>
      <c r="FXN85" s="40"/>
      <c r="FXO85" s="40"/>
      <c r="FXP85" s="40"/>
      <c r="FXQ85" s="40"/>
      <c r="FXR85" s="41"/>
      <c r="FXS85" s="38"/>
      <c r="FXT85" s="39"/>
      <c r="FXU85" s="40"/>
      <c r="FXV85" s="40"/>
      <c r="FXW85" s="40"/>
      <c r="FXX85" s="40"/>
      <c r="FXY85" s="40"/>
      <c r="FXZ85" s="40"/>
      <c r="FYA85" s="41"/>
      <c r="FYB85" s="38"/>
      <c r="FYC85" s="39"/>
      <c r="FYD85" s="40"/>
      <c r="FYE85" s="40"/>
      <c r="FYF85" s="40"/>
      <c r="FYG85" s="40"/>
      <c r="FYH85" s="40"/>
      <c r="FYI85" s="40"/>
      <c r="FYJ85" s="41"/>
      <c r="FYK85" s="38"/>
      <c r="FYL85" s="39"/>
      <c r="FYM85" s="40"/>
      <c r="FYN85" s="40"/>
      <c r="FYO85" s="40"/>
      <c r="FYP85" s="40"/>
      <c r="FYQ85" s="40"/>
      <c r="FYR85" s="40"/>
      <c r="FYS85" s="41"/>
      <c r="FYT85" s="38"/>
      <c r="FYU85" s="39"/>
      <c r="FYV85" s="40"/>
      <c r="FYW85" s="40"/>
      <c r="FYX85" s="40"/>
      <c r="FYY85" s="40"/>
      <c r="FYZ85" s="40"/>
      <c r="FZA85" s="40"/>
      <c r="FZB85" s="41"/>
      <c r="FZC85" s="38"/>
      <c r="FZD85" s="39"/>
      <c r="FZE85" s="40"/>
      <c r="FZF85" s="40"/>
      <c r="FZG85" s="40"/>
      <c r="FZH85" s="40"/>
      <c r="FZI85" s="40"/>
      <c r="FZJ85" s="40"/>
      <c r="FZK85" s="41"/>
      <c r="FZL85" s="38"/>
      <c r="FZM85" s="39"/>
      <c r="FZN85" s="40"/>
      <c r="FZO85" s="40"/>
      <c r="FZP85" s="40"/>
      <c r="FZQ85" s="40"/>
      <c r="FZR85" s="40"/>
      <c r="FZS85" s="40"/>
      <c r="FZT85" s="41"/>
      <c r="FZU85" s="38"/>
      <c r="FZV85" s="39"/>
      <c r="FZW85" s="40"/>
      <c r="FZX85" s="40"/>
      <c r="FZY85" s="40"/>
      <c r="FZZ85" s="40"/>
      <c r="GAA85" s="40"/>
      <c r="GAB85" s="40"/>
      <c r="GAC85" s="41"/>
      <c r="GAD85" s="38"/>
      <c r="GAE85" s="39"/>
      <c r="GAF85" s="40"/>
      <c r="GAG85" s="40"/>
      <c r="GAH85" s="40"/>
      <c r="GAI85" s="40"/>
      <c r="GAJ85" s="40"/>
      <c r="GAK85" s="40"/>
      <c r="GAL85" s="41"/>
      <c r="GAM85" s="38"/>
      <c r="GAN85" s="39"/>
      <c r="GAO85" s="40"/>
      <c r="GAP85" s="40"/>
      <c r="GAQ85" s="40"/>
      <c r="GAR85" s="40"/>
      <c r="GAS85" s="40"/>
      <c r="GAT85" s="40"/>
      <c r="GAU85" s="41"/>
      <c r="GAV85" s="38"/>
      <c r="GAW85" s="39"/>
      <c r="GAX85" s="40"/>
      <c r="GAY85" s="40"/>
      <c r="GAZ85" s="40"/>
      <c r="GBA85" s="40"/>
      <c r="GBB85" s="40"/>
      <c r="GBC85" s="40"/>
      <c r="GBD85" s="41"/>
      <c r="GBE85" s="38"/>
      <c r="GBF85" s="39"/>
      <c r="GBG85" s="40"/>
      <c r="GBH85" s="40"/>
      <c r="GBI85" s="40"/>
      <c r="GBJ85" s="40"/>
      <c r="GBK85" s="40"/>
      <c r="GBL85" s="40"/>
      <c r="GBM85" s="41"/>
      <c r="GBN85" s="38"/>
      <c r="GBO85" s="39"/>
      <c r="GBP85" s="40"/>
      <c r="GBQ85" s="40"/>
      <c r="GBR85" s="40"/>
      <c r="GBS85" s="40"/>
      <c r="GBT85" s="40"/>
      <c r="GBU85" s="40"/>
      <c r="GBV85" s="41"/>
      <c r="GBW85" s="38"/>
      <c r="GBX85" s="39"/>
      <c r="GBY85" s="40"/>
      <c r="GBZ85" s="40"/>
      <c r="GCA85" s="40"/>
      <c r="GCB85" s="40"/>
      <c r="GCC85" s="40"/>
      <c r="GCD85" s="40"/>
      <c r="GCE85" s="41"/>
      <c r="GCF85" s="38"/>
      <c r="GCG85" s="39"/>
      <c r="GCH85" s="40"/>
      <c r="GCI85" s="40"/>
      <c r="GCJ85" s="40"/>
      <c r="GCK85" s="40"/>
      <c r="GCL85" s="40"/>
      <c r="GCM85" s="40"/>
      <c r="GCN85" s="41"/>
      <c r="GCO85" s="38"/>
      <c r="GCP85" s="39"/>
      <c r="GCQ85" s="40"/>
      <c r="GCR85" s="40"/>
      <c r="GCS85" s="40"/>
      <c r="GCT85" s="40"/>
      <c r="GCU85" s="40"/>
      <c r="GCV85" s="40"/>
      <c r="GCW85" s="41"/>
      <c r="GCX85" s="38"/>
      <c r="GCY85" s="39"/>
      <c r="GCZ85" s="40"/>
      <c r="GDA85" s="40"/>
      <c r="GDB85" s="40"/>
      <c r="GDC85" s="40"/>
      <c r="GDD85" s="40"/>
      <c r="GDE85" s="40"/>
      <c r="GDF85" s="41"/>
      <c r="GDG85" s="38"/>
      <c r="GDH85" s="39"/>
      <c r="GDI85" s="40"/>
      <c r="GDJ85" s="40"/>
      <c r="GDK85" s="40"/>
      <c r="GDL85" s="40"/>
      <c r="GDM85" s="40"/>
      <c r="GDN85" s="40"/>
      <c r="GDO85" s="41"/>
      <c r="GDP85" s="38"/>
      <c r="GDQ85" s="39"/>
      <c r="GDR85" s="40"/>
      <c r="GDS85" s="40"/>
      <c r="GDT85" s="40"/>
      <c r="GDU85" s="40"/>
      <c r="GDV85" s="40"/>
      <c r="GDW85" s="40"/>
      <c r="GDX85" s="41"/>
      <c r="GDY85" s="38"/>
      <c r="GDZ85" s="39"/>
      <c r="GEA85" s="40"/>
      <c r="GEB85" s="40"/>
      <c r="GEC85" s="40"/>
      <c r="GED85" s="40"/>
      <c r="GEE85" s="40"/>
      <c r="GEF85" s="40"/>
      <c r="GEG85" s="41"/>
      <c r="GEH85" s="38"/>
      <c r="GEI85" s="39"/>
      <c r="GEJ85" s="40"/>
      <c r="GEK85" s="40"/>
      <c r="GEL85" s="40"/>
      <c r="GEM85" s="40"/>
      <c r="GEN85" s="40"/>
      <c r="GEO85" s="40"/>
      <c r="GEP85" s="41"/>
      <c r="GEQ85" s="38"/>
      <c r="GER85" s="39"/>
      <c r="GES85" s="40"/>
      <c r="GET85" s="40"/>
      <c r="GEU85" s="40"/>
      <c r="GEV85" s="40"/>
      <c r="GEW85" s="40"/>
      <c r="GEX85" s="40"/>
      <c r="GEY85" s="41"/>
      <c r="GEZ85" s="38"/>
      <c r="GFA85" s="39"/>
      <c r="GFB85" s="40"/>
      <c r="GFC85" s="40"/>
      <c r="GFD85" s="40"/>
      <c r="GFE85" s="40"/>
      <c r="GFF85" s="40"/>
      <c r="GFG85" s="40"/>
      <c r="GFH85" s="41"/>
      <c r="GFI85" s="38"/>
      <c r="GFJ85" s="39"/>
      <c r="GFK85" s="40"/>
      <c r="GFL85" s="40"/>
      <c r="GFM85" s="40"/>
      <c r="GFN85" s="40"/>
      <c r="GFO85" s="40"/>
      <c r="GFP85" s="40"/>
      <c r="GFQ85" s="41"/>
      <c r="GFR85" s="38"/>
      <c r="GFS85" s="39"/>
      <c r="GFT85" s="40"/>
      <c r="GFU85" s="40"/>
      <c r="GFV85" s="40"/>
      <c r="GFW85" s="40"/>
      <c r="GFX85" s="40"/>
      <c r="GFY85" s="40"/>
      <c r="GFZ85" s="41"/>
      <c r="GGA85" s="38"/>
      <c r="GGB85" s="39"/>
      <c r="GGC85" s="40"/>
      <c r="GGD85" s="40"/>
      <c r="GGE85" s="40"/>
      <c r="GGF85" s="40"/>
      <c r="GGG85" s="40"/>
      <c r="GGH85" s="40"/>
      <c r="GGI85" s="41"/>
      <c r="GGJ85" s="38"/>
      <c r="GGK85" s="39"/>
      <c r="GGL85" s="40"/>
      <c r="GGM85" s="40"/>
      <c r="GGN85" s="40"/>
      <c r="GGO85" s="40"/>
      <c r="GGP85" s="40"/>
      <c r="GGQ85" s="40"/>
      <c r="GGR85" s="41"/>
      <c r="GGS85" s="38"/>
      <c r="GGT85" s="39"/>
      <c r="GGU85" s="40"/>
      <c r="GGV85" s="40"/>
      <c r="GGW85" s="40"/>
      <c r="GGX85" s="40"/>
      <c r="GGY85" s="40"/>
      <c r="GGZ85" s="40"/>
      <c r="GHA85" s="41"/>
      <c r="GHB85" s="38"/>
      <c r="GHC85" s="39"/>
      <c r="GHD85" s="40"/>
      <c r="GHE85" s="40"/>
      <c r="GHF85" s="40"/>
      <c r="GHG85" s="40"/>
      <c r="GHH85" s="40"/>
      <c r="GHI85" s="40"/>
      <c r="GHJ85" s="41"/>
      <c r="GHK85" s="38"/>
      <c r="GHL85" s="39"/>
      <c r="GHM85" s="40"/>
      <c r="GHN85" s="40"/>
      <c r="GHO85" s="40"/>
      <c r="GHP85" s="40"/>
      <c r="GHQ85" s="40"/>
      <c r="GHR85" s="40"/>
      <c r="GHS85" s="41"/>
      <c r="GHT85" s="38"/>
      <c r="GHU85" s="39"/>
      <c r="GHV85" s="40"/>
      <c r="GHW85" s="40"/>
      <c r="GHX85" s="40"/>
      <c r="GHY85" s="40"/>
      <c r="GHZ85" s="40"/>
      <c r="GIA85" s="40"/>
      <c r="GIB85" s="41"/>
      <c r="GIC85" s="38"/>
      <c r="GID85" s="39"/>
      <c r="GIE85" s="40"/>
      <c r="GIF85" s="40"/>
      <c r="GIG85" s="40"/>
      <c r="GIH85" s="40"/>
      <c r="GII85" s="40"/>
      <c r="GIJ85" s="40"/>
      <c r="GIK85" s="41"/>
      <c r="GIL85" s="38"/>
      <c r="GIM85" s="39"/>
      <c r="GIN85" s="40"/>
      <c r="GIO85" s="40"/>
      <c r="GIP85" s="40"/>
      <c r="GIQ85" s="40"/>
      <c r="GIR85" s="40"/>
      <c r="GIS85" s="40"/>
      <c r="GIT85" s="41"/>
      <c r="GIU85" s="38"/>
      <c r="GIV85" s="39"/>
      <c r="GIW85" s="40"/>
      <c r="GIX85" s="40"/>
      <c r="GIY85" s="40"/>
      <c r="GIZ85" s="40"/>
      <c r="GJA85" s="40"/>
      <c r="GJB85" s="40"/>
      <c r="GJC85" s="41"/>
      <c r="GJD85" s="38"/>
      <c r="GJE85" s="39"/>
      <c r="GJF85" s="40"/>
      <c r="GJG85" s="40"/>
      <c r="GJH85" s="40"/>
      <c r="GJI85" s="40"/>
      <c r="GJJ85" s="40"/>
      <c r="GJK85" s="40"/>
      <c r="GJL85" s="41"/>
      <c r="GJM85" s="38"/>
      <c r="GJN85" s="39"/>
      <c r="GJO85" s="40"/>
      <c r="GJP85" s="40"/>
      <c r="GJQ85" s="40"/>
      <c r="GJR85" s="40"/>
      <c r="GJS85" s="40"/>
      <c r="GJT85" s="40"/>
      <c r="GJU85" s="41"/>
      <c r="GJV85" s="38"/>
      <c r="GJW85" s="39"/>
      <c r="GJX85" s="40"/>
      <c r="GJY85" s="40"/>
      <c r="GJZ85" s="40"/>
      <c r="GKA85" s="40"/>
      <c r="GKB85" s="40"/>
      <c r="GKC85" s="40"/>
      <c r="GKD85" s="41"/>
      <c r="GKE85" s="38"/>
      <c r="GKF85" s="39"/>
      <c r="GKG85" s="40"/>
      <c r="GKH85" s="40"/>
      <c r="GKI85" s="40"/>
      <c r="GKJ85" s="40"/>
      <c r="GKK85" s="40"/>
      <c r="GKL85" s="40"/>
      <c r="GKM85" s="41"/>
      <c r="GKN85" s="38"/>
      <c r="GKO85" s="39"/>
      <c r="GKP85" s="40"/>
      <c r="GKQ85" s="40"/>
      <c r="GKR85" s="40"/>
      <c r="GKS85" s="40"/>
      <c r="GKT85" s="40"/>
      <c r="GKU85" s="40"/>
      <c r="GKV85" s="41"/>
      <c r="GKW85" s="38"/>
      <c r="GKX85" s="39"/>
      <c r="GKY85" s="40"/>
      <c r="GKZ85" s="40"/>
      <c r="GLA85" s="40"/>
      <c r="GLB85" s="40"/>
      <c r="GLC85" s="40"/>
      <c r="GLD85" s="40"/>
      <c r="GLE85" s="41"/>
      <c r="GLF85" s="38"/>
      <c r="GLG85" s="39"/>
      <c r="GLH85" s="40"/>
      <c r="GLI85" s="40"/>
      <c r="GLJ85" s="40"/>
      <c r="GLK85" s="40"/>
      <c r="GLL85" s="40"/>
      <c r="GLM85" s="40"/>
      <c r="GLN85" s="41"/>
      <c r="GLO85" s="38"/>
      <c r="GLP85" s="39"/>
      <c r="GLQ85" s="40"/>
      <c r="GLR85" s="40"/>
      <c r="GLS85" s="40"/>
      <c r="GLT85" s="40"/>
      <c r="GLU85" s="40"/>
      <c r="GLV85" s="40"/>
      <c r="GLW85" s="41"/>
      <c r="GLX85" s="38"/>
      <c r="GLY85" s="39"/>
      <c r="GLZ85" s="40"/>
      <c r="GMA85" s="40"/>
      <c r="GMB85" s="40"/>
      <c r="GMC85" s="40"/>
      <c r="GMD85" s="40"/>
      <c r="GME85" s="40"/>
      <c r="GMF85" s="41"/>
      <c r="GMG85" s="38"/>
      <c r="GMH85" s="39"/>
      <c r="GMI85" s="40"/>
      <c r="GMJ85" s="40"/>
      <c r="GMK85" s="40"/>
      <c r="GML85" s="40"/>
      <c r="GMM85" s="40"/>
      <c r="GMN85" s="40"/>
      <c r="GMO85" s="41"/>
      <c r="GMP85" s="38"/>
      <c r="GMQ85" s="39"/>
      <c r="GMR85" s="40"/>
      <c r="GMS85" s="40"/>
      <c r="GMT85" s="40"/>
      <c r="GMU85" s="40"/>
      <c r="GMV85" s="40"/>
      <c r="GMW85" s="40"/>
      <c r="GMX85" s="41"/>
      <c r="GMY85" s="38"/>
      <c r="GMZ85" s="39"/>
      <c r="GNA85" s="40"/>
      <c r="GNB85" s="40"/>
      <c r="GNC85" s="40"/>
      <c r="GND85" s="40"/>
      <c r="GNE85" s="40"/>
      <c r="GNF85" s="40"/>
      <c r="GNG85" s="41"/>
      <c r="GNH85" s="38"/>
      <c r="GNI85" s="39"/>
      <c r="GNJ85" s="40"/>
      <c r="GNK85" s="40"/>
      <c r="GNL85" s="40"/>
      <c r="GNM85" s="40"/>
      <c r="GNN85" s="40"/>
      <c r="GNO85" s="40"/>
      <c r="GNP85" s="41"/>
      <c r="GNQ85" s="38"/>
      <c r="GNR85" s="39"/>
      <c r="GNS85" s="40"/>
      <c r="GNT85" s="40"/>
      <c r="GNU85" s="40"/>
      <c r="GNV85" s="40"/>
      <c r="GNW85" s="40"/>
      <c r="GNX85" s="40"/>
      <c r="GNY85" s="41"/>
      <c r="GNZ85" s="38"/>
      <c r="GOA85" s="39"/>
      <c r="GOB85" s="40"/>
      <c r="GOC85" s="40"/>
      <c r="GOD85" s="40"/>
      <c r="GOE85" s="40"/>
      <c r="GOF85" s="40"/>
      <c r="GOG85" s="40"/>
      <c r="GOH85" s="41"/>
      <c r="GOI85" s="38"/>
      <c r="GOJ85" s="39"/>
      <c r="GOK85" s="40"/>
      <c r="GOL85" s="40"/>
      <c r="GOM85" s="40"/>
      <c r="GON85" s="40"/>
      <c r="GOO85" s="40"/>
      <c r="GOP85" s="40"/>
      <c r="GOQ85" s="41"/>
      <c r="GOR85" s="38"/>
      <c r="GOS85" s="39"/>
      <c r="GOT85" s="40"/>
      <c r="GOU85" s="40"/>
      <c r="GOV85" s="40"/>
      <c r="GOW85" s="40"/>
      <c r="GOX85" s="40"/>
      <c r="GOY85" s="40"/>
      <c r="GOZ85" s="41"/>
      <c r="GPA85" s="38"/>
      <c r="GPB85" s="39"/>
      <c r="GPC85" s="40"/>
      <c r="GPD85" s="40"/>
      <c r="GPE85" s="40"/>
      <c r="GPF85" s="40"/>
      <c r="GPG85" s="40"/>
      <c r="GPH85" s="40"/>
      <c r="GPI85" s="41"/>
      <c r="GPJ85" s="38"/>
      <c r="GPK85" s="39"/>
      <c r="GPL85" s="40"/>
      <c r="GPM85" s="40"/>
      <c r="GPN85" s="40"/>
      <c r="GPO85" s="40"/>
      <c r="GPP85" s="40"/>
      <c r="GPQ85" s="40"/>
      <c r="GPR85" s="41"/>
      <c r="GPS85" s="38"/>
      <c r="GPT85" s="39"/>
      <c r="GPU85" s="40"/>
      <c r="GPV85" s="40"/>
      <c r="GPW85" s="40"/>
      <c r="GPX85" s="40"/>
      <c r="GPY85" s="40"/>
      <c r="GPZ85" s="40"/>
      <c r="GQA85" s="41"/>
      <c r="GQB85" s="38"/>
      <c r="GQC85" s="39"/>
      <c r="GQD85" s="40"/>
      <c r="GQE85" s="40"/>
      <c r="GQF85" s="40"/>
      <c r="GQG85" s="40"/>
      <c r="GQH85" s="40"/>
      <c r="GQI85" s="40"/>
      <c r="GQJ85" s="41"/>
      <c r="GQK85" s="38"/>
      <c r="GQL85" s="39"/>
      <c r="GQM85" s="40"/>
      <c r="GQN85" s="40"/>
      <c r="GQO85" s="40"/>
      <c r="GQP85" s="40"/>
      <c r="GQQ85" s="40"/>
      <c r="GQR85" s="40"/>
      <c r="GQS85" s="41"/>
      <c r="GQT85" s="38"/>
      <c r="GQU85" s="39"/>
      <c r="GQV85" s="40"/>
      <c r="GQW85" s="40"/>
      <c r="GQX85" s="40"/>
      <c r="GQY85" s="40"/>
      <c r="GQZ85" s="40"/>
      <c r="GRA85" s="40"/>
      <c r="GRB85" s="41"/>
      <c r="GRC85" s="38"/>
      <c r="GRD85" s="39"/>
      <c r="GRE85" s="40"/>
      <c r="GRF85" s="40"/>
      <c r="GRG85" s="40"/>
      <c r="GRH85" s="40"/>
      <c r="GRI85" s="40"/>
      <c r="GRJ85" s="40"/>
      <c r="GRK85" s="41"/>
      <c r="GRL85" s="38"/>
      <c r="GRM85" s="39"/>
      <c r="GRN85" s="40"/>
      <c r="GRO85" s="40"/>
      <c r="GRP85" s="40"/>
      <c r="GRQ85" s="40"/>
      <c r="GRR85" s="40"/>
      <c r="GRS85" s="40"/>
      <c r="GRT85" s="41"/>
      <c r="GRU85" s="38"/>
      <c r="GRV85" s="39"/>
      <c r="GRW85" s="40"/>
      <c r="GRX85" s="40"/>
      <c r="GRY85" s="40"/>
      <c r="GRZ85" s="40"/>
      <c r="GSA85" s="40"/>
      <c r="GSB85" s="40"/>
      <c r="GSC85" s="41"/>
      <c r="GSD85" s="38"/>
      <c r="GSE85" s="39"/>
      <c r="GSF85" s="40"/>
      <c r="GSG85" s="40"/>
      <c r="GSH85" s="40"/>
      <c r="GSI85" s="40"/>
      <c r="GSJ85" s="40"/>
      <c r="GSK85" s="40"/>
      <c r="GSL85" s="41"/>
      <c r="GSM85" s="38"/>
      <c r="GSN85" s="39"/>
      <c r="GSO85" s="40"/>
      <c r="GSP85" s="40"/>
      <c r="GSQ85" s="40"/>
      <c r="GSR85" s="40"/>
      <c r="GSS85" s="40"/>
      <c r="GST85" s="40"/>
      <c r="GSU85" s="41"/>
      <c r="GSV85" s="38"/>
      <c r="GSW85" s="39"/>
      <c r="GSX85" s="40"/>
      <c r="GSY85" s="40"/>
      <c r="GSZ85" s="40"/>
      <c r="GTA85" s="40"/>
      <c r="GTB85" s="40"/>
      <c r="GTC85" s="40"/>
      <c r="GTD85" s="41"/>
      <c r="GTE85" s="38"/>
      <c r="GTF85" s="39"/>
      <c r="GTG85" s="40"/>
      <c r="GTH85" s="40"/>
      <c r="GTI85" s="40"/>
      <c r="GTJ85" s="40"/>
      <c r="GTK85" s="40"/>
      <c r="GTL85" s="40"/>
      <c r="GTM85" s="41"/>
      <c r="GTN85" s="38"/>
      <c r="GTO85" s="39"/>
      <c r="GTP85" s="40"/>
      <c r="GTQ85" s="40"/>
      <c r="GTR85" s="40"/>
      <c r="GTS85" s="40"/>
      <c r="GTT85" s="40"/>
      <c r="GTU85" s="40"/>
      <c r="GTV85" s="41"/>
      <c r="GTW85" s="38"/>
      <c r="GTX85" s="39"/>
      <c r="GTY85" s="40"/>
      <c r="GTZ85" s="40"/>
      <c r="GUA85" s="40"/>
      <c r="GUB85" s="40"/>
      <c r="GUC85" s="40"/>
      <c r="GUD85" s="40"/>
      <c r="GUE85" s="41"/>
      <c r="GUF85" s="38"/>
      <c r="GUG85" s="39"/>
      <c r="GUH85" s="40"/>
      <c r="GUI85" s="40"/>
      <c r="GUJ85" s="40"/>
      <c r="GUK85" s="40"/>
      <c r="GUL85" s="40"/>
      <c r="GUM85" s="40"/>
      <c r="GUN85" s="41"/>
      <c r="GUO85" s="38"/>
      <c r="GUP85" s="39"/>
      <c r="GUQ85" s="40"/>
      <c r="GUR85" s="40"/>
      <c r="GUS85" s="40"/>
      <c r="GUT85" s="40"/>
      <c r="GUU85" s="40"/>
      <c r="GUV85" s="40"/>
      <c r="GUW85" s="41"/>
      <c r="GUX85" s="38"/>
      <c r="GUY85" s="39"/>
      <c r="GUZ85" s="40"/>
      <c r="GVA85" s="40"/>
      <c r="GVB85" s="40"/>
      <c r="GVC85" s="40"/>
      <c r="GVD85" s="40"/>
      <c r="GVE85" s="40"/>
      <c r="GVF85" s="41"/>
      <c r="GVG85" s="38"/>
      <c r="GVH85" s="39"/>
      <c r="GVI85" s="40"/>
      <c r="GVJ85" s="40"/>
      <c r="GVK85" s="40"/>
      <c r="GVL85" s="40"/>
      <c r="GVM85" s="40"/>
      <c r="GVN85" s="40"/>
      <c r="GVO85" s="41"/>
      <c r="GVP85" s="38"/>
      <c r="GVQ85" s="39"/>
      <c r="GVR85" s="40"/>
      <c r="GVS85" s="40"/>
      <c r="GVT85" s="40"/>
      <c r="GVU85" s="40"/>
      <c r="GVV85" s="40"/>
      <c r="GVW85" s="40"/>
      <c r="GVX85" s="41"/>
      <c r="GVY85" s="38"/>
      <c r="GVZ85" s="39"/>
      <c r="GWA85" s="40"/>
      <c r="GWB85" s="40"/>
      <c r="GWC85" s="40"/>
      <c r="GWD85" s="40"/>
      <c r="GWE85" s="40"/>
      <c r="GWF85" s="40"/>
      <c r="GWG85" s="41"/>
      <c r="GWH85" s="38"/>
      <c r="GWI85" s="39"/>
      <c r="GWJ85" s="40"/>
      <c r="GWK85" s="40"/>
      <c r="GWL85" s="40"/>
      <c r="GWM85" s="40"/>
      <c r="GWN85" s="40"/>
      <c r="GWO85" s="40"/>
      <c r="GWP85" s="41"/>
      <c r="GWQ85" s="38"/>
      <c r="GWR85" s="39"/>
      <c r="GWS85" s="40"/>
      <c r="GWT85" s="40"/>
      <c r="GWU85" s="40"/>
      <c r="GWV85" s="40"/>
      <c r="GWW85" s="40"/>
      <c r="GWX85" s="40"/>
      <c r="GWY85" s="41"/>
      <c r="GWZ85" s="38"/>
      <c r="GXA85" s="39"/>
      <c r="GXB85" s="40"/>
      <c r="GXC85" s="40"/>
      <c r="GXD85" s="40"/>
      <c r="GXE85" s="40"/>
      <c r="GXF85" s="40"/>
      <c r="GXG85" s="40"/>
      <c r="GXH85" s="41"/>
      <c r="GXI85" s="38"/>
      <c r="GXJ85" s="39"/>
      <c r="GXK85" s="40"/>
      <c r="GXL85" s="40"/>
      <c r="GXM85" s="40"/>
      <c r="GXN85" s="40"/>
      <c r="GXO85" s="40"/>
      <c r="GXP85" s="40"/>
      <c r="GXQ85" s="41"/>
      <c r="GXR85" s="38"/>
      <c r="GXS85" s="39"/>
      <c r="GXT85" s="40"/>
      <c r="GXU85" s="40"/>
      <c r="GXV85" s="40"/>
      <c r="GXW85" s="40"/>
      <c r="GXX85" s="40"/>
      <c r="GXY85" s="40"/>
      <c r="GXZ85" s="41"/>
      <c r="GYA85" s="38"/>
      <c r="GYB85" s="39"/>
      <c r="GYC85" s="40"/>
      <c r="GYD85" s="40"/>
      <c r="GYE85" s="40"/>
      <c r="GYF85" s="40"/>
      <c r="GYG85" s="40"/>
      <c r="GYH85" s="40"/>
      <c r="GYI85" s="41"/>
      <c r="GYJ85" s="38"/>
      <c r="GYK85" s="39"/>
      <c r="GYL85" s="40"/>
      <c r="GYM85" s="40"/>
      <c r="GYN85" s="40"/>
      <c r="GYO85" s="40"/>
      <c r="GYP85" s="40"/>
      <c r="GYQ85" s="40"/>
      <c r="GYR85" s="41"/>
      <c r="GYS85" s="38"/>
      <c r="GYT85" s="39"/>
      <c r="GYU85" s="40"/>
      <c r="GYV85" s="40"/>
      <c r="GYW85" s="40"/>
      <c r="GYX85" s="40"/>
      <c r="GYY85" s="40"/>
      <c r="GYZ85" s="40"/>
      <c r="GZA85" s="41"/>
      <c r="GZB85" s="38"/>
      <c r="GZC85" s="39"/>
      <c r="GZD85" s="40"/>
      <c r="GZE85" s="40"/>
      <c r="GZF85" s="40"/>
      <c r="GZG85" s="40"/>
      <c r="GZH85" s="40"/>
      <c r="GZI85" s="40"/>
      <c r="GZJ85" s="41"/>
      <c r="GZK85" s="38"/>
      <c r="GZL85" s="39"/>
      <c r="GZM85" s="40"/>
      <c r="GZN85" s="40"/>
      <c r="GZO85" s="40"/>
      <c r="GZP85" s="40"/>
      <c r="GZQ85" s="40"/>
      <c r="GZR85" s="40"/>
      <c r="GZS85" s="41"/>
      <c r="GZT85" s="38"/>
      <c r="GZU85" s="39"/>
      <c r="GZV85" s="40"/>
      <c r="GZW85" s="40"/>
      <c r="GZX85" s="40"/>
      <c r="GZY85" s="40"/>
      <c r="GZZ85" s="40"/>
      <c r="HAA85" s="40"/>
      <c r="HAB85" s="41"/>
      <c r="HAC85" s="38"/>
      <c r="HAD85" s="39"/>
      <c r="HAE85" s="40"/>
      <c r="HAF85" s="40"/>
      <c r="HAG85" s="40"/>
      <c r="HAH85" s="40"/>
      <c r="HAI85" s="40"/>
      <c r="HAJ85" s="40"/>
      <c r="HAK85" s="41"/>
      <c r="HAL85" s="38"/>
      <c r="HAM85" s="39"/>
      <c r="HAN85" s="40"/>
      <c r="HAO85" s="40"/>
      <c r="HAP85" s="40"/>
      <c r="HAQ85" s="40"/>
      <c r="HAR85" s="40"/>
      <c r="HAS85" s="40"/>
      <c r="HAT85" s="41"/>
      <c r="HAU85" s="38"/>
      <c r="HAV85" s="39"/>
      <c r="HAW85" s="40"/>
      <c r="HAX85" s="40"/>
      <c r="HAY85" s="40"/>
      <c r="HAZ85" s="40"/>
      <c r="HBA85" s="40"/>
      <c r="HBB85" s="40"/>
      <c r="HBC85" s="41"/>
      <c r="HBD85" s="38"/>
      <c r="HBE85" s="39"/>
      <c r="HBF85" s="40"/>
      <c r="HBG85" s="40"/>
      <c r="HBH85" s="40"/>
      <c r="HBI85" s="40"/>
      <c r="HBJ85" s="40"/>
      <c r="HBK85" s="40"/>
      <c r="HBL85" s="41"/>
      <c r="HBM85" s="38"/>
      <c r="HBN85" s="39"/>
      <c r="HBO85" s="40"/>
      <c r="HBP85" s="40"/>
      <c r="HBQ85" s="40"/>
      <c r="HBR85" s="40"/>
      <c r="HBS85" s="40"/>
      <c r="HBT85" s="40"/>
      <c r="HBU85" s="41"/>
      <c r="HBV85" s="38"/>
      <c r="HBW85" s="39"/>
      <c r="HBX85" s="40"/>
      <c r="HBY85" s="40"/>
      <c r="HBZ85" s="40"/>
      <c r="HCA85" s="40"/>
      <c r="HCB85" s="40"/>
      <c r="HCC85" s="40"/>
      <c r="HCD85" s="41"/>
      <c r="HCE85" s="38"/>
      <c r="HCF85" s="39"/>
      <c r="HCG85" s="40"/>
      <c r="HCH85" s="40"/>
      <c r="HCI85" s="40"/>
      <c r="HCJ85" s="40"/>
      <c r="HCK85" s="40"/>
      <c r="HCL85" s="40"/>
      <c r="HCM85" s="41"/>
      <c r="HCN85" s="38"/>
      <c r="HCO85" s="39"/>
      <c r="HCP85" s="40"/>
      <c r="HCQ85" s="40"/>
      <c r="HCR85" s="40"/>
      <c r="HCS85" s="40"/>
      <c r="HCT85" s="40"/>
      <c r="HCU85" s="40"/>
      <c r="HCV85" s="41"/>
      <c r="HCW85" s="38"/>
      <c r="HCX85" s="39"/>
      <c r="HCY85" s="40"/>
      <c r="HCZ85" s="40"/>
      <c r="HDA85" s="40"/>
      <c r="HDB85" s="40"/>
      <c r="HDC85" s="40"/>
      <c r="HDD85" s="40"/>
      <c r="HDE85" s="41"/>
      <c r="HDF85" s="38"/>
      <c r="HDG85" s="39"/>
      <c r="HDH85" s="40"/>
      <c r="HDI85" s="40"/>
      <c r="HDJ85" s="40"/>
      <c r="HDK85" s="40"/>
      <c r="HDL85" s="40"/>
      <c r="HDM85" s="40"/>
      <c r="HDN85" s="41"/>
      <c r="HDO85" s="38"/>
      <c r="HDP85" s="39"/>
      <c r="HDQ85" s="40"/>
      <c r="HDR85" s="40"/>
      <c r="HDS85" s="40"/>
      <c r="HDT85" s="40"/>
      <c r="HDU85" s="40"/>
      <c r="HDV85" s="40"/>
      <c r="HDW85" s="41"/>
      <c r="HDX85" s="38"/>
      <c r="HDY85" s="39"/>
      <c r="HDZ85" s="40"/>
      <c r="HEA85" s="40"/>
      <c r="HEB85" s="40"/>
      <c r="HEC85" s="40"/>
      <c r="HED85" s="40"/>
      <c r="HEE85" s="40"/>
      <c r="HEF85" s="41"/>
      <c r="HEG85" s="38"/>
      <c r="HEH85" s="39"/>
      <c r="HEI85" s="40"/>
      <c r="HEJ85" s="40"/>
      <c r="HEK85" s="40"/>
      <c r="HEL85" s="40"/>
      <c r="HEM85" s="40"/>
      <c r="HEN85" s="40"/>
      <c r="HEO85" s="41"/>
      <c r="HEP85" s="38"/>
      <c r="HEQ85" s="39"/>
      <c r="HER85" s="40"/>
      <c r="HES85" s="40"/>
      <c r="HET85" s="40"/>
      <c r="HEU85" s="40"/>
      <c r="HEV85" s="40"/>
      <c r="HEW85" s="40"/>
      <c r="HEX85" s="41"/>
      <c r="HEY85" s="38"/>
      <c r="HEZ85" s="39"/>
      <c r="HFA85" s="40"/>
      <c r="HFB85" s="40"/>
      <c r="HFC85" s="40"/>
      <c r="HFD85" s="40"/>
      <c r="HFE85" s="40"/>
      <c r="HFF85" s="40"/>
      <c r="HFG85" s="41"/>
      <c r="HFH85" s="38"/>
      <c r="HFI85" s="39"/>
      <c r="HFJ85" s="40"/>
      <c r="HFK85" s="40"/>
      <c r="HFL85" s="40"/>
      <c r="HFM85" s="40"/>
      <c r="HFN85" s="40"/>
      <c r="HFO85" s="40"/>
      <c r="HFP85" s="41"/>
      <c r="HFQ85" s="38"/>
      <c r="HFR85" s="39"/>
      <c r="HFS85" s="40"/>
      <c r="HFT85" s="40"/>
      <c r="HFU85" s="40"/>
      <c r="HFV85" s="40"/>
      <c r="HFW85" s="40"/>
      <c r="HFX85" s="40"/>
      <c r="HFY85" s="41"/>
      <c r="HFZ85" s="38"/>
      <c r="HGA85" s="39"/>
      <c r="HGB85" s="40"/>
      <c r="HGC85" s="40"/>
      <c r="HGD85" s="40"/>
      <c r="HGE85" s="40"/>
      <c r="HGF85" s="40"/>
      <c r="HGG85" s="40"/>
      <c r="HGH85" s="41"/>
      <c r="HGI85" s="38"/>
      <c r="HGJ85" s="39"/>
      <c r="HGK85" s="40"/>
      <c r="HGL85" s="40"/>
      <c r="HGM85" s="40"/>
      <c r="HGN85" s="40"/>
      <c r="HGO85" s="40"/>
      <c r="HGP85" s="40"/>
      <c r="HGQ85" s="41"/>
      <c r="HGR85" s="38"/>
      <c r="HGS85" s="39"/>
      <c r="HGT85" s="40"/>
      <c r="HGU85" s="40"/>
      <c r="HGV85" s="40"/>
      <c r="HGW85" s="40"/>
      <c r="HGX85" s="40"/>
      <c r="HGY85" s="40"/>
      <c r="HGZ85" s="41"/>
      <c r="HHA85" s="38"/>
      <c r="HHB85" s="39"/>
      <c r="HHC85" s="40"/>
      <c r="HHD85" s="40"/>
      <c r="HHE85" s="40"/>
      <c r="HHF85" s="40"/>
      <c r="HHG85" s="40"/>
      <c r="HHH85" s="40"/>
      <c r="HHI85" s="41"/>
      <c r="HHJ85" s="38"/>
      <c r="HHK85" s="39"/>
      <c r="HHL85" s="40"/>
      <c r="HHM85" s="40"/>
      <c r="HHN85" s="40"/>
      <c r="HHO85" s="40"/>
      <c r="HHP85" s="40"/>
      <c r="HHQ85" s="40"/>
      <c r="HHR85" s="41"/>
      <c r="HHS85" s="38"/>
      <c r="HHT85" s="39"/>
      <c r="HHU85" s="40"/>
      <c r="HHV85" s="40"/>
      <c r="HHW85" s="40"/>
      <c r="HHX85" s="40"/>
      <c r="HHY85" s="40"/>
      <c r="HHZ85" s="40"/>
      <c r="HIA85" s="41"/>
      <c r="HIB85" s="38"/>
      <c r="HIC85" s="39"/>
      <c r="HID85" s="40"/>
      <c r="HIE85" s="40"/>
      <c r="HIF85" s="40"/>
      <c r="HIG85" s="40"/>
      <c r="HIH85" s="40"/>
      <c r="HII85" s="40"/>
      <c r="HIJ85" s="41"/>
      <c r="HIK85" s="38"/>
      <c r="HIL85" s="39"/>
      <c r="HIM85" s="40"/>
      <c r="HIN85" s="40"/>
      <c r="HIO85" s="40"/>
      <c r="HIP85" s="40"/>
      <c r="HIQ85" s="40"/>
      <c r="HIR85" s="40"/>
      <c r="HIS85" s="41"/>
      <c r="HIT85" s="38"/>
      <c r="HIU85" s="39"/>
      <c r="HIV85" s="40"/>
      <c r="HIW85" s="40"/>
      <c r="HIX85" s="40"/>
      <c r="HIY85" s="40"/>
      <c r="HIZ85" s="40"/>
      <c r="HJA85" s="40"/>
      <c r="HJB85" s="41"/>
      <c r="HJC85" s="38"/>
      <c r="HJD85" s="39"/>
      <c r="HJE85" s="40"/>
      <c r="HJF85" s="40"/>
      <c r="HJG85" s="40"/>
      <c r="HJH85" s="40"/>
      <c r="HJI85" s="40"/>
      <c r="HJJ85" s="40"/>
      <c r="HJK85" s="41"/>
      <c r="HJL85" s="38"/>
      <c r="HJM85" s="39"/>
      <c r="HJN85" s="40"/>
      <c r="HJO85" s="40"/>
      <c r="HJP85" s="40"/>
      <c r="HJQ85" s="40"/>
      <c r="HJR85" s="40"/>
      <c r="HJS85" s="40"/>
      <c r="HJT85" s="41"/>
      <c r="HJU85" s="38"/>
      <c r="HJV85" s="39"/>
      <c r="HJW85" s="40"/>
      <c r="HJX85" s="40"/>
      <c r="HJY85" s="40"/>
      <c r="HJZ85" s="40"/>
      <c r="HKA85" s="40"/>
      <c r="HKB85" s="40"/>
      <c r="HKC85" s="41"/>
      <c r="HKD85" s="38"/>
      <c r="HKE85" s="39"/>
      <c r="HKF85" s="40"/>
      <c r="HKG85" s="40"/>
      <c r="HKH85" s="40"/>
      <c r="HKI85" s="40"/>
      <c r="HKJ85" s="40"/>
      <c r="HKK85" s="40"/>
      <c r="HKL85" s="41"/>
      <c r="HKM85" s="38"/>
      <c r="HKN85" s="39"/>
      <c r="HKO85" s="40"/>
      <c r="HKP85" s="40"/>
      <c r="HKQ85" s="40"/>
      <c r="HKR85" s="40"/>
      <c r="HKS85" s="40"/>
      <c r="HKT85" s="40"/>
      <c r="HKU85" s="41"/>
      <c r="HKV85" s="38"/>
      <c r="HKW85" s="39"/>
      <c r="HKX85" s="40"/>
      <c r="HKY85" s="40"/>
      <c r="HKZ85" s="40"/>
      <c r="HLA85" s="40"/>
      <c r="HLB85" s="40"/>
      <c r="HLC85" s="40"/>
      <c r="HLD85" s="41"/>
      <c r="HLE85" s="38"/>
      <c r="HLF85" s="39"/>
      <c r="HLG85" s="40"/>
      <c r="HLH85" s="40"/>
      <c r="HLI85" s="40"/>
      <c r="HLJ85" s="40"/>
      <c r="HLK85" s="40"/>
      <c r="HLL85" s="40"/>
      <c r="HLM85" s="41"/>
      <c r="HLN85" s="38"/>
      <c r="HLO85" s="39"/>
      <c r="HLP85" s="40"/>
      <c r="HLQ85" s="40"/>
      <c r="HLR85" s="40"/>
      <c r="HLS85" s="40"/>
      <c r="HLT85" s="40"/>
      <c r="HLU85" s="40"/>
      <c r="HLV85" s="41"/>
      <c r="HLW85" s="38"/>
      <c r="HLX85" s="39"/>
      <c r="HLY85" s="40"/>
      <c r="HLZ85" s="40"/>
      <c r="HMA85" s="40"/>
      <c r="HMB85" s="40"/>
      <c r="HMC85" s="40"/>
      <c r="HMD85" s="40"/>
      <c r="HME85" s="41"/>
      <c r="HMF85" s="38"/>
      <c r="HMG85" s="39"/>
      <c r="HMH85" s="40"/>
      <c r="HMI85" s="40"/>
      <c r="HMJ85" s="40"/>
      <c r="HMK85" s="40"/>
      <c r="HML85" s="40"/>
      <c r="HMM85" s="40"/>
      <c r="HMN85" s="41"/>
      <c r="HMO85" s="38"/>
      <c r="HMP85" s="39"/>
      <c r="HMQ85" s="40"/>
      <c r="HMR85" s="40"/>
      <c r="HMS85" s="40"/>
      <c r="HMT85" s="40"/>
      <c r="HMU85" s="40"/>
      <c r="HMV85" s="40"/>
      <c r="HMW85" s="41"/>
      <c r="HMX85" s="38"/>
      <c r="HMY85" s="39"/>
      <c r="HMZ85" s="40"/>
      <c r="HNA85" s="40"/>
      <c r="HNB85" s="40"/>
      <c r="HNC85" s="40"/>
      <c r="HND85" s="40"/>
      <c r="HNE85" s="40"/>
      <c r="HNF85" s="41"/>
      <c r="HNG85" s="38"/>
      <c r="HNH85" s="39"/>
      <c r="HNI85" s="40"/>
      <c r="HNJ85" s="40"/>
      <c r="HNK85" s="40"/>
      <c r="HNL85" s="40"/>
      <c r="HNM85" s="40"/>
      <c r="HNN85" s="40"/>
      <c r="HNO85" s="41"/>
      <c r="HNP85" s="38"/>
      <c r="HNQ85" s="39"/>
      <c r="HNR85" s="40"/>
      <c r="HNS85" s="40"/>
      <c r="HNT85" s="40"/>
      <c r="HNU85" s="40"/>
      <c r="HNV85" s="40"/>
      <c r="HNW85" s="40"/>
      <c r="HNX85" s="41"/>
      <c r="HNY85" s="38"/>
      <c r="HNZ85" s="39"/>
      <c r="HOA85" s="40"/>
      <c r="HOB85" s="40"/>
      <c r="HOC85" s="40"/>
      <c r="HOD85" s="40"/>
      <c r="HOE85" s="40"/>
      <c r="HOF85" s="40"/>
      <c r="HOG85" s="41"/>
      <c r="HOH85" s="38"/>
      <c r="HOI85" s="39"/>
      <c r="HOJ85" s="40"/>
      <c r="HOK85" s="40"/>
      <c r="HOL85" s="40"/>
      <c r="HOM85" s="40"/>
      <c r="HON85" s="40"/>
      <c r="HOO85" s="40"/>
      <c r="HOP85" s="41"/>
      <c r="HOQ85" s="38"/>
      <c r="HOR85" s="39"/>
      <c r="HOS85" s="40"/>
      <c r="HOT85" s="40"/>
      <c r="HOU85" s="40"/>
      <c r="HOV85" s="40"/>
      <c r="HOW85" s="40"/>
      <c r="HOX85" s="40"/>
      <c r="HOY85" s="41"/>
      <c r="HOZ85" s="38"/>
      <c r="HPA85" s="39"/>
      <c r="HPB85" s="40"/>
      <c r="HPC85" s="40"/>
      <c r="HPD85" s="40"/>
      <c r="HPE85" s="40"/>
      <c r="HPF85" s="40"/>
      <c r="HPG85" s="40"/>
      <c r="HPH85" s="41"/>
      <c r="HPI85" s="38"/>
      <c r="HPJ85" s="39"/>
      <c r="HPK85" s="40"/>
      <c r="HPL85" s="40"/>
      <c r="HPM85" s="40"/>
      <c r="HPN85" s="40"/>
      <c r="HPO85" s="40"/>
      <c r="HPP85" s="40"/>
      <c r="HPQ85" s="41"/>
      <c r="HPR85" s="38"/>
      <c r="HPS85" s="39"/>
      <c r="HPT85" s="40"/>
      <c r="HPU85" s="40"/>
      <c r="HPV85" s="40"/>
      <c r="HPW85" s="40"/>
      <c r="HPX85" s="40"/>
      <c r="HPY85" s="40"/>
      <c r="HPZ85" s="41"/>
      <c r="HQA85" s="38"/>
      <c r="HQB85" s="39"/>
      <c r="HQC85" s="40"/>
      <c r="HQD85" s="40"/>
      <c r="HQE85" s="40"/>
      <c r="HQF85" s="40"/>
      <c r="HQG85" s="40"/>
      <c r="HQH85" s="40"/>
      <c r="HQI85" s="41"/>
      <c r="HQJ85" s="38"/>
      <c r="HQK85" s="39"/>
      <c r="HQL85" s="40"/>
      <c r="HQM85" s="40"/>
      <c r="HQN85" s="40"/>
      <c r="HQO85" s="40"/>
      <c r="HQP85" s="40"/>
      <c r="HQQ85" s="40"/>
      <c r="HQR85" s="41"/>
      <c r="HQS85" s="38"/>
      <c r="HQT85" s="39"/>
      <c r="HQU85" s="40"/>
      <c r="HQV85" s="40"/>
      <c r="HQW85" s="40"/>
      <c r="HQX85" s="40"/>
      <c r="HQY85" s="40"/>
      <c r="HQZ85" s="40"/>
      <c r="HRA85" s="41"/>
      <c r="HRB85" s="38"/>
      <c r="HRC85" s="39"/>
      <c r="HRD85" s="40"/>
      <c r="HRE85" s="40"/>
      <c r="HRF85" s="40"/>
      <c r="HRG85" s="40"/>
      <c r="HRH85" s="40"/>
      <c r="HRI85" s="40"/>
      <c r="HRJ85" s="41"/>
      <c r="HRK85" s="38"/>
      <c r="HRL85" s="39"/>
      <c r="HRM85" s="40"/>
      <c r="HRN85" s="40"/>
      <c r="HRO85" s="40"/>
      <c r="HRP85" s="40"/>
      <c r="HRQ85" s="40"/>
      <c r="HRR85" s="40"/>
      <c r="HRS85" s="41"/>
      <c r="HRT85" s="38"/>
      <c r="HRU85" s="39"/>
      <c r="HRV85" s="40"/>
      <c r="HRW85" s="40"/>
      <c r="HRX85" s="40"/>
      <c r="HRY85" s="40"/>
      <c r="HRZ85" s="40"/>
      <c r="HSA85" s="40"/>
      <c r="HSB85" s="41"/>
      <c r="HSC85" s="38"/>
      <c r="HSD85" s="39"/>
      <c r="HSE85" s="40"/>
      <c r="HSF85" s="40"/>
      <c r="HSG85" s="40"/>
      <c r="HSH85" s="40"/>
      <c r="HSI85" s="40"/>
      <c r="HSJ85" s="40"/>
      <c r="HSK85" s="41"/>
      <c r="HSL85" s="38"/>
      <c r="HSM85" s="39"/>
      <c r="HSN85" s="40"/>
      <c r="HSO85" s="40"/>
      <c r="HSP85" s="40"/>
      <c r="HSQ85" s="40"/>
      <c r="HSR85" s="40"/>
      <c r="HSS85" s="40"/>
      <c r="HST85" s="41"/>
      <c r="HSU85" s="38"/>
      <c r="HSV85" s="39"/>
      <c r="HSW85" s="40"/>
      <c r="HSX85" s="40"/>
      <c r="HSY85" s="40"/>
      <c r="HSZ85" s="40"/>
      <c r="HTA85" s="40"/>
      <c r="HTB85" s="40"/>
      <c r="HTC85" s="41"/>
      <c r="HTD85" s="38"/>
      <c r="HTE85" s="39"/>
      <c r="HTF85" s="40"/>
      <c r="HTG85" s="40"/>
      <c r="HTH85" s="40"/>
      <c r="HTI85" s="40"/>
      <c r="HTJ85" s="40"/>
      <c r="HTK85" s="40"/>
      <c r="HTL85" s="41"/>
      <c r="HTM85" s="38"/>
      <c r="HTN85" s="39"/>
      <c r="HTO85" s="40"/>
      <c r="HTP85" s="40"/>
      <c r="HTQ85" s="40"/>
      <c r="HTR85" s="40"/>
      <c r="HTS85" s="40"/>
      <c r="HTT85" s="40"/>
      <c r="HTU85" s="41"/>
      <c r="HTV85" s="38"/>
      <c r="HTW85" s="39"/>
      <c r="HTX85" s="40"/>
      <c r="HTY85" s="40"/>
      <c r="HTZ85" s="40"/>
      <c r="HUA85" s="40"/>
      <c r="HUB85" s="40"/>
      <c r="HUC85" s="40"/>
      <c r="HUD85" s="41"/>
      <c r="HUE85" s="38"/>
      <c r="HUF85" s="39"/>
      <c r="HUG85" s="40"/>
      <c r="HUH85" s="40"/>
      <c r="HUI85" s="40"/>
      <c r="HUJ85" s="40"/>
      <c r="HUK85" s="40"/>
      <c r="HUL85" s="40"/>
      <c r="HUM85" s="41"/>
      <c r="HUN85" s="38"/>
      <c r="HUO85" s="39"/>
      <c r="HUP85" s="40"/>
      <c r="HUQ85" s="40"/>
      <c r="HUR85" s="40"/>
      <c r="HUS85" s="40"/>
      <c r="HUT85" s="40"/>
      <c r="HUU85" s="40"/>
      <c r="HUV85" s="41"/>
      <c r="HUW85" s="38"/>
      <c r="HUX85" s="39"/>
      <c r="HUY85" s="40"/>
      <c r="HUZ85" s="40"/>
      <c r="HVA85" s="40"/>
      <c r="HVB85" s="40"/>
      <c r="HVC85" s="40"/>
      <c r="HVD85" s="40"/>
      <c r="HVE85" s="41"/>
      <c r="HVF85" s="38"/>
      <c r="HVG85" s="39"/>
      <c r="HVH85" s="40"/>
      <c r="HVI85" s="40"/>
      <c r="HVJ85" s="40"/>
      <c r="HVK85" s="40"/>
      <c r="HVL85" s="40"/>
      <c r="HVM85" s="40"/>
      <c r="HVN85" s="41"/>
      <c r="HVO85" s="38"/>
      <c r="HVP85" s="39"/>
      <c r="HVQ85" s="40"/>
      <c r="HVR85" s="40"/>
      <c r="HVS85" s="40"/>
      <c r="HVT85" s="40"/>
      <c r="HVU85" s="40"/>
      <c r="HVV85" s="40"/>
      <c r="HVW85" s="41"/>
      <c r="HVX85" s="38"/>
      <c r="HVY85" s="39"/>
      <c r="HVZ85" s="40"/>
      <c r="HWA85" s="40"/>
      <c r="HWB85" s="40"/>
      <c r="HWC85" s="40"/>
      <c r="HWD85" s="40"/>
      <c r="HWE85" s="40"/>
      <c r="HWF85" s="41"/>
      <c r="HWG85" s="38"/>
      <c r="HWH85" s="39"/>
      <c r="HWI85" s="40"/>
      <c r="HWJ85" s="40"/>
      <c r="HWK85" s="40"/>
      <c r="HWL85" s="40"/>
      <c r="HWM85" s="40"/>
      <c r="HWN85" s="40"/>
      <c r="HWO85" s="41"/>
      <c r="HWP85" s="38"/>
      <c r="HWQ85" s="39"/>
      <c r="HWR85" s="40"/>
      <c r="HWS85" s="40"/>
      <c r="HWT85" s="40"/>
      <c r="HWU85" s="40"/>
      <c r="HWV85" s="40"/>
      <c r="HWW85" s="40"/>
      <c r="HWX85" s="41"/>
      <c r="HWY85" s="38"/>
      <c r="HWZ85" s="39"/>
      <c r="HXA85" s="40"/>
      <c r="HXB85" s="40"/>
      <c r="HXC85" s="40"/>
      <c r="HXD85" s="40"/>
      <c r="HXE85" s="40"/>
      <c r="HXF85" s="40"/>
      <c r="HXG85" s="41"/>
      <c r="HXH85" s="38"/>
      <c r="HXI85" s="39"/>
      <c r="HXJ85" s="40"/>
      <c r="HXK85" s="40"/>
      <c r="HXL85" s="40"/>
      <c r="HXM85" s="40"/>
      <c r="HXN85" s="40"/>
      <c r="HXO85" s="40"/>
      <c r="HXP85" s="41"/>
      <c r="HXQ85" s="38"/>
      <c r="HXR85" s="39"/>
      <c r="HXS85" s="40"/>
      <c r="HXT85" s="40"/>
      <c r="HXU85" s="40"/>
      <c r="HXV85" s="40"/>
      <c r="HXW85" s="40"/>
      <c r="HXX85" s="40"/>
      <c r="HXY85" s="41"/>
      <c r="HXZ85" s="38"/>
      <c r="HYA85" s="39"/>
      <c r="HYB85" s="40"/>
      <c r="HYC85" s="40"/>
      <c r="HYD85" s="40"/>
      <c r="HYE85" s="40"/>
      <c r="HYF85" s="40"/>
      <c r="HYG85" s="40"/>
      <c r="HYH85" s="41"/>
      <c r="HYI85" s="38"/>
      <c r="HYJ85" s="39"/>
      <c r="HYK85" s="40"/>
      <c r="HYL85" s="40"/>
      <c r="HYM85" s="40"/>
      <c r="HYN85" s="40"/>
      <c r="HYO85" s="40"/>
      <c r="HYP85" s="40"/>
      <c r="HYQ85" s="41"/>
      <c r="HYR85" s="38"/>
      <c r="HYS85" s="39"/>
      <c r="HYT85" s="40"/>
      <c r="HYU85" s="40"/>
      <c r="HYV85" s="40"/>
      <c r="HYW85" s="40"/>
      <c r="HYX85" s="40"/>
      <c r="HYY85" s="40"/>
      <c r="HYZ85" s="41"/>
      <c r="HZA85" s="38"/>
      <c r="HZB85" s="39"/>
      <c r="HZC85" s="40"/>
      <c r="HZD85" s="40"/>
      <c r="HZE85" s="40"/>
      <c r="HZF85" s="40"/>
      <c r="HZG85" s="40"/>
      <c r="HZH85" s="40"/>
      <c r="HZI85" s="41"/>
      <c r="HZJ85" s="38"/>
      <c r="HZK85" s="39"/>
      <c r="HZL85" s="40"/>
      <c r="HZM85" s="40"/>
      <c r="HZN85" s="40"/>
      <c r="HZO85" s="40"/>
      <c r="HZP85" s="40"/>
      <c r="HZQ85" s="40"/>
      <c r="HZR85" s="41"/>
      <c r="HZS85" s="38"/>
      <c r="HZT85" s="39"/>
      <c r="HZU85" s="40"/>
      <c r="HZV85" s="40"/>
      <c r="HZW85" s="40"/>
      <c r="HZX85" s="40"/>
      <c r="HZY85" s="40"/>
      <c r="HZZ85" s="40"/>
      <c r="IAA85" s="41"/>
      <c r="IAB85" s="38"/>
      <c r="IAC85" s="39"/>
      <c r="IAD85" s="40"/>
      <c r="IAE85" s="40"/>
      <c r="IAF85" s="40"/>
      <c r="IAG85" s="40"/>
      <c r="IAH85" s="40"/>
      <c r="IAI85" s="40"/>
      <c r="IAJ85" s="41"/>
      <c r="IAK85" s="38"/>
      <c r="IAL85" s="39"/>
      <c r="IAM85" s="40"/>
      <c r="IAN85" s="40"/>
      <c r="IAO85" s="40"/>
      <c r="IAP85" s="40"/>
      <c r="IAQ85" s="40"/>
      <c r="IAR85" s="40"/>
      <c r="IAS85" s="41"/>
      <c r="IAT85" s="38"/>
      <c r="IAU85" s="39"/>
      <c r="IAV85" s="40"/>
      <c r="IAW85" s="40"/>
      <c r="IAX85" s="40"/>
      <c r="IAY85" s="40"/>
      <c r="IAZ85" s="40"/>
      <c r="IBA85" s="40"/>
      <c r="IBB85" s="41"/>
      <c r="IBC85" s="38"/>
      <c r="IBD85" s="39"/>
      <c r="IBE85" s="40"/>
      <c r="IBF85" s="40"/>
      <c r="IBG85" s="40"/>
      <c r="IBH85" s="40"/>
      <c r="IBI85" s="40"/>
      <c r="IBJ85" s="40"/>
      <c r="IBK85" s="41"/>
      <c r="IBL85" s="38"/>
      <c r="IBM85" s="39"/>
      <c r="IBN85" s="40"/>
      <c r="IBO85" s="40"/>
      <c r="IBP85" s="40"/>
      <c r="IBQ85" s="40"/>
      <c r="IBR85" s="40"/>
      <c r="IBS85" s="40"/>
      <c r="IBT85" s="41"/>
      <c r="IBU85" s="38"/>
      <c r="IBV85" s="39"/>
      <c r="IBW85" s="40"/>
      <c r="IBX85" s="40"/>
      <c r="IBY85" s="40"/>
      <c r="IBZ85" s="40"/>
      <c r="ICA85" s="40"/>
      <c r="ICB85" s="40"/>
      <c r="ICC85" s="41"/>
      <c r="ICD85" s="38"/>
      <c r="ICE85" s="39"/>
      <c r="ICF85" s="40"/>
      <c r="ICG85" s="40"/>
      <c r="ICH85" s="40"/>
      <c r="ICI85" s="40"/>
      <c r="ICJ85" s="40"/>
      <c r="ICK85" s="40"/>
      <c r="ICL85" s="41"/>
      <c r="ICM85" s="38"/>
      <c r="ICN85" s="39"/>
      <c r="ICO85" s="40"/>
      <c r="ICP85" s="40"/>
      <c r="ICQ85" s="40"/>
      <c r="ICR85" s="40"/>
      <c r="ICS85" s="40"/>
      <c r="ICT85" s="40"/>
      <c r="ICU85" s="41"/>
      <c r="ICV85" s="38"/>
      <c r="ICW85" s="39"/>
      <c r="ICX85" s="40"/>
      <c r="ICY85" s="40"/>
      <c r="ICZ85" s="40"/>
      <c r="IDA85" s="40"/>
      <c r="IDB85" s="40"/>
      <c r="IDC85" s="40"/>
      <c r="IDD85" s="41"/>
      <c r="IDE85" s="38"/>
      <c r="IDF85" s="39"/>
      <c r="IDG85" s="40"/>
      <c r="IDH85" s="40"/>
      <c r="IDI85" s="40"/>
      <c r="IDJ85" s="40"/>
      <c r="IDK85" s="40"/>
      <c r="IDL85" s="40"/>
      <c r="IDM85" s="41"/>
      <c r="IDN85" s="38"/>
      <c r="IDO85" s="39"/>
      <c r="IDP85" s="40"/>
      <c r="IDQ85" s="40"/>
      <c r="IDR85" s="40"/>
      <c r="IDS85" s="40"/>
      <c r="IDT85" s="40"/>
      <c r="IDU85" s="40"/>
      <c r="IDV85" s="41"/>
      <c r="IDW85" s="38"/>
      <c r="IDX85" s="39"/>
      <c r="IDY85" s="40"/>
      <c r="IDZ85" s="40"/>
      <c r="IEA85" s="40"/>
      <c r="IEB85" s="40"/>
      <c r="IEC85" s="40"/>
      <c r="IED85" s="40"/>
      <c r="IEE85" s="41"/>
      <c r="IEF85" s="38"/>
      <c r="IEG85" s="39"/>
      <c r="IEH85" s="40"/>
      <c r="IEI85" s="40"/>
      <c r="IEJ85" s="40"/>
      <c r="IEK85" s="40"/>
      <c r="IEL85" s="40"/>
      <c r="IEM85" s="40"/>
      <c r="IEN85" s="41"/>
      <c r="IEO85" s="38"/>
      <c r="IEP85" s="39"/>
      <c r="IEQ85" s="40"/>
      <c r="IER85" s="40"/>
      <c r="IES85" s="40"/>
      <c r="IET85" s="40"/>
      <c r="IEU85" s="40"/>
      <c r="IEV85" s="40"/>
      <c r="IEW85" s="41"/>
      <c r="IEX85" s="38"/>
      <c r="IEY85" s="39"/>
      <c r="IEZ85" s="40"/>
      <c r="IFA85" s="40"/>
      <c r="IFB85" s="40"/>
      <c r="IFC85" s="40"/>
      <c r="IFD85" s="40"/>
      <c r="IFE85" s="40"/>
      <c r="IFF85" s="41"/>
      <c r="IFG85" s="38"/>
      <c r="IFH85" s="39"/>
      <c r="IFI85" s="40"/>
      <c r="IFJ85" s="40"/>
      <c r="IFK85" s="40"/>
      <c r="IFL85" s="40"/>
      <c r="IFM85" s="40"/>
      <c r="IFN85" s="40"/>
      <c r="IFO85" s="41"/>
      <c r="IFP85" s="38"/>
      <c r="IFQ85" s="39"/>
      <c r="IFR85" s="40"/>
      <c r="IFS85" s="40"/>
      <c r="IFT85" s="40"/>
      <c r="IFU85" s="40"/>
      <c r="IFV85" s="40"/>
      <c r="IFW85" s="40"/>
      <c r="IFX85" s="41"/>
      <c r="IFY85" s="38"/>
      <c r="IFZ85" s="39"/>
      <c r="IGA85" s="40"/>
      <c r="IGB85" s="40"/>
      <c r="IGC85" s="40"/>
      <c r="IGD85" s="40"/>
      <c r="IGE85" s="40"/>
      <c r="IGF85" s="40"/>
      <c r="IGG85" s="41"/>
      <c r="IGH85" s="38"/>
      <c r="IGI85" s="39"/>
      <c r="IGJ85" s="40"/>
      <c r="IGK85" s="40"/>
      <c r="IGL85" s="40"/>
      <c r="IGM85" s="40"/>
      <c r="IGN85" s="40"/>
      <c r="IGO85" s="40"/>
      <c r="IGP85" s="41"/>
      <c r="IGQ85" s="38"/>
      <c r="IGR85" s="39"/>
      <c r="IGS85" s="40"/>
      <c r="IGT85" s="40"/>
      <c r="IGU85" s="40"/>
      <c r="IGV85" s="40"/>
      <c r="IGW85" s="40"/>
      <c r="IGX85" s="40"/>
      <c r="IGY85" s="41"/>
      <c r="IGZ85" s="38"/>
      <c r="IHA85" s="39"/>
      <c r="IHB85" s="40"/>
      <c r="IHC85" s="40"/>
      <c r="IHD85" s="40"/>
      <c r="IHE85" s="40"/>
      <c r="IHF85" s="40"/>
      <c r="IHG85" s="40"/>
      <c r="IHH85" s="41"/>
      <c r="IHI85" s="38"/>
      <c r="IHJ85" s="39"/>
      <c r="IHK85" s="40"/>
      <c r="IHL85" s="40"/>
      <c r="IHM85" s="40"/>
      <c r="IHN85" s="40"/>
      <c r="IHO85" s="40"/>
      <c r="IHP85" s="40"/>
      <c r="IHQ85" s="41"/>
      <c r="IHR85" s="38"/>
      <c r="IHS85" s="39"/>
      <c r="IHT85" s="40"/>
      <c r="IHU85" s="40"/>
      <c r="IHV85" s="40"/>
      <c r="IHW85" s="40"/>
      <c r="IHX85" s="40"/>
      <c r="IHY85" s="40"/>
      <c r="IHZ85" s="41"/>
      <c r="IIA85" s="38"/>
      <c r="IIB85" s="39"/>
      <c r="IIC85" s="40"/>
      <c r="IID85" s="40"/>
      <c r="IIE85" s="40"/>
      <c r="IIF85" s="40"/>
      <c r="IIG85" s="40"/>
      <c r="IIH85" s="40"/>
      <c r="III85" s="41"/>
      <c r="IIJ85" s="38"/>
      <c r="IIK85" s="39"/>
      <c r="IIL85" s="40"/>
      <c r="IIM85" s="40"/>
      <c r="IIN85" s="40"/>
      <c r="IIO85" s="40"/>
      <c r="IIP85" s="40"/>
      <c r="IIQ85" s="40"/>
      <c r="IIR85" s="41"/>
      <c r="IIS85" s="38"/>
      <c r="IIT85" s="39"/>
      <c r="IIU85" s="40"/>
      <c r="IIV85" s="40"/>
      <c r="IIW85" s="40"/>
      <c r="IIX85" s="40"/>
      <c r="IIY85" s="40"/>
      <c r="IIZ85" s="40"/>
      <c r="IJA85" s="41"/>
      <c r="IJB85" s="38"/>
      <c r="IJC85" s="39"/>
      <c r="IJD85" s="40"/>
      <c r="IJE85" s="40"/>
      <c r="IJF85" s="40"/>
      <c r="IJG85" s="40"/>
      <c r="IJH85" s="40"/>
      <c r="IJI85" s="40"/>
      <c r="IJJ85" s="41"/>
      <c r="IJK85" s="38"/>
      <c r="IJL85" s="39"/>
      <c r="IJM85" s="40"/>
      <c r="IJN85" s="40"/>
      <c r="IJO85" s="40"/>
      <c r="IJP85" s="40"/>
      <c r="IJQ85" s="40"/>
      <c r="IJR85" s="40"/>
      <c r="IJS85" s="41"/>
      <c r="IJT85" s="38"/>
      <c r="IJU85" s="39"/>
      <c r="IJV85" s="40"/>
      <c r="IJW85" s="40"/>
      <c r="IJX85" s="40"/>
      <c r="IJY85" s="40"/>
      <c r="IJZ85" s="40"/>
      <c r="IKA85" s="40"/>
      <c r="IKB85" s="41"/>
      <c r="IKC85" s="38"/>
      <c r="IKD85" s="39"/>
      <c r="IKE85" s="40"/>
      <c r="IKF85" s="40"/>
      <c r="IKG85" s="40"/>
      <c r="IKH85" s="40"/>
      <c r="IKI85" s="40"/>
      <c r="IKJ85" s="40"/>
      <c r="IKK85" s="41"/>
      <c r="IKL85" s="38"/>
      <c r="IKM85" s="39"/>
      <c r="IKN85" s="40"/>
      <c r="IKO85" s="40"/>
      <c r="IKP85" s="40"/>
      <c r="IKQ85" s="40"/>
      <c r="IKR85" s="40"/>
      <c r="IKS85" s="40"/>
      <c r="IKT85" s="41"/>
      <c r="IKU85" s="38"/>
      <c r="IKV85" s="39"/>
      <c r="IKW85" s="40"/>
      <c r="IKX85" s="40"/>
      <c r="IKY85" s="40"/>
      <c r="IKZ85" s="40"/>
      <c r="ILA85" s="40"/>
      <c r="ILB85" s="40"/>
      <c r="ILC85" s="41"/>
      <c r="ILD85" s="38"/>
      <c r="ILE85" s="39"/>
      <c r="ILF85" s="40"/>
      <c r="ILG85" s="40"/>
      <c r="ILH85" s="40"/>
      <c r="ILI85" s="40"/>
      <c r="ILJ85" s="40"/>
      <c r="ILK85" s="40"/>
      <c r="ILL85" s="41"/>
      <c r="ILM85" s="38"/>
      <c r="ILN85" s="39"/>
      <c r="ILO85" s="40"/>
      <c r="ILP85" s="40"/>
      <c r="ILQ85" s="40"/>
      <c r="ILR85" s="40"/>
      <c r="ILS85" s="40"/>
      <c r="ILT85" s="40"/>
      <c r="ILU85" s="41"/>
      <c r="ILV85" s="38"/>
      <c r="ILW85" s="39"/>
      <c r="ILX85" s="40"/>
      <c r="ILY85" s="40"/>
      <c r="ILZ85" s="40"/>
      <c r="IMA85" s="40"/>
      <c r="IMB85" s="40"/>
      <c r="IMC85" s="40"/>
      <c r="IMD85" s="41"/>
      <c r="IME85" s="38"/>
      <c r="IMF85" s="39"/>
      <c r="IMG85" s="40"/>
      <c r="IMH85" s="40"/>
      <c r="IMI85" s="40"/>
      <c r="IMJ85" s="40"/>
      <c r="IMK85" s="40"/>
      <c r="IML85" s="40"/>
      <c r="IMM85" s="41"/>
      <c r="IMN85" s="38"/>
      <c r="IMO85" s="39"/>
      <c r="IMP85" s="40"/>
      <c r="IMQ85" s="40"/>
      <c r="IMR85" s="40"/>
      <c r="IMS85" s="40"/>
      <c r="IMT85" s="40"/>
      <c r="IMU85" s="40"/>
      <c r="IMV85" s="41"/>
      <c r="IMW85" s="38"/>
      <c r="IMX85" s="39"/>
      <c r="IMY85" s="40"/>
      <c r="IMZ85" s="40"/>
      <c r="INA85" s="40"/>
      <c r="INB85" s="40"/>
      <c r="INC85" s="40"/>
      <c r="IND85" s="40"/>
      <c r="INE85" s="41"/>
      <c r="INF85" s="38"/>
      <c r="ING85" s="39"/>
      <c r="INH85" s="40"/>
      <c r="INI85" s="40"/>
      <c r="INJ85" s="40"/>
      <c r="INK85" s="40"/>
      <c r="INL85" s="40"/>
      <c r="INM85" s="40"/>
      <c r="INN85" s="41"/>
      <c r="INO85" s="38"/>
      <c r="INP85" s="39"/>
      <c r="INQ85" s="40"/>
      <c r="INR85" s="40"/>
      <c r="INS85" s="40"/>
      <c r="INT85" s="40"/>
      <c r="INU85" s="40"/>
      <c r="INV85" s="40"/>
      <c r="INW85" s="41"/>
      <c r="INX85" s="38"/>
      <c r="INY85" s="39"/>
      <c r="INZ85" s="40"/>
      <c r="IOA85" s="40"/>
      <c r="IOB85" s="40"/>
      <c r="IOC85" s="40"/>
      <c r="IOD85" s="40"/>
      <c r="IOE85" s="40"/>
      <c r="IOF85" s="41"/>
      <c r="IOG85" s="38"/>
      <c r="IOH85" s="39"/>
      <c r="IOI85" s="40"/>
      <c r="IOJ85" s="40"/>
      <c r="IOK85" s="40"/>
      <c r="IOL85" s="40"/>
      <c r="IOM85" s="40"/>
      <c r="ION85" s="40"/>
      <c r="IOO85" s="41"/>
      <c r="IOP85" s="38"/>
      <c r="IOQ85" s="39"/>
      <c r="IOR85" s="40"/>
      <c r="IOS85" s="40"/>
      <c r="IOT85" s="40"/>
      <c r="IOU85" s="40"/>
      <c r="IOV85" s="40"/>
      <c r="IOW85" s="40"/>
      <c r="IOX85" s="41"/>
      <c r="IOY85" s="38"/>
      <c r="IOZ85" s="39"/>
      <c r="IPA85" s="40"/>
      <c r="IPB85" s="40"/>
      <c r="IPC85" s="40"/>
      <c r="IPD85" s="40"/>
      <c r="IPE85" s="40"/>
      <c r="IPF85" s="40"/>
      <c r="IPG85" s="41"/>
      <c r="IPH85" s="38"/>
      <c r="IPI85" s="39"/>
      <c r="IPJ85" s="40"/>
      <c r="IPK85" s="40"/>
      <c r="IPL85" s="40"/>
      <c r="IPM85" s="40"/>
      <c r="IPN85" s="40"/>
      <c r="IPO85" s="40"/>
      <c r="IPP85" s="41"/>
      <c r="IPQ85" s="38"/>
      <c r="IPR85" s="39"/>
      <c r="IPS85" s="40"/>
      <c r="IPT85" s="40"/>
      <c r="IPU85" s="40"/>
      <c r="IPV85" s="40"/>
      <c r="IPW85" s="40"/>
      <c r="IPX85" s="40"/>
      <c r="IPY85" s="41"/>
      <c r="IPZ85" s="38"/>
      <c r="IQA85" s="39"/>
      <c r="IQB85" s="40"/>
      <c r="IQC85" s="40"/>
      <c r="IQD85" s="40"/>
      <c r="IQE85" s="40"/>
      <c r="IQF85" s="40"/>
      <c r="IQG85" s="40"/>
      <c r="IQH85" s="41"/>
      <c r="IQI85" s="38"/>
      <c r="IQJ85" s="39"/>
      <c r="IQK85" s="40"/>
      <c r="IQL85" s="40"/>
      <c r="IQM85" s="40"/>
      <c r="IQN85" s="40"/>
      <c r="IQO85" s="40"/>
      <c r="IQP85" s="40"/>
      <c r="IQQ85" s="41"/>
      <c r="IQR85" s="38"/>
      <c r="IQS85" s="39"/>
      <c r="IQT85" s="40"/>
      <c r="IQU85" s="40"/>
      <c r="IQV85" s="40"/>
      <c r="IQW85" s="40"/>
      <c r="IQX85" s="40"/>
      <c r="IQY85" s="40"/>
      <c r="IQZ85" s="41"/>
      <c r="IRA85" s="38"/>
      <c r="IRB85" s="39"/>
      <c r="IRC85" s="40"/>
      <c r="IRD85" s="40"/>
      <c r="IRE85" s="40"/>
      <c r="IRF85" s="40"/>
      <c r="IRG85" s="40"/>
      <c r="IRH85" s="40"/>
      <c r="IRI85" s="41"/>
      <c r="IRJ85" s="38"/>
      <c r="IRK85" s="39"/>
      <c r="IRL85" s="40"/>
      <c r="IRM85" s="40"/>
      <c r="IRN85" s="40"/>
      <c r="IRO85" s="40"/>
      <c r="IRP85" s="40"/>
      <c r="IRQ85" s="40"/>
      <c r="IRR85" s="41"/>
      <c r="IRS85" s="38"/>
      <c r="IRT85" s="39"/>
      <c r="IRU85" s="40"/>
      <c r="IRV85" s="40"/>
      <c r="IRW85" s="40"/>
      <c r="IRX85" s="40"/>
      <c r="IRY85" s="40"/>
      <c r="IRZ85" s="40"/>
      <c r="ISA85" s="41"/>
      <c r="ISB85" s="38"/>
      <c r="ISC85" s="39"/>
      <c r="ISD85" s="40"/>
      <c r="ISE85" s="40"/>
      <c r="ISF85" s="40"/>
      <c r="ISG85" s="40"/>
      <c r="ISH85" s="40"/>
      <c r="ISI85" s="40"/>
      <c r="ISJ85" s="41"/>
      <c r="ISK85" s="38"/>
      <c r="ISL85" s="39"/>
      <c r="ISM85" s="40"/>
      <c r="ISN85" s="40"/>
      <c r="ISO85" s="40"/>
      <c r="ISP85" s="40"/>
      <c r="ISQ85" s="40"/>
      <c r="ISR85" s="40"/>
      <c r="ISS85" s="41"/>
      <c r="IST85" s="38"/>
      <c r="ISU85" s="39"/>
      <c r="ISV85" s="40"/>
      <c r="ISW85" s="40"/>
      <c r="ISX85" s="40"/>
      <c r="ISY85" s="40"/>
      <c r="ISZ85" s="40"/>
      <c r="ITA85" s="40"/>
      <c r="ITB85" s="41"/>
      <c r="ITC85" s="38"/>
      <c r="ITD85" s="39"/>
      <c r="ITE85" s="40"/>
      <c r="ITF85" s="40"/>
      <c r="ITG85" s="40"/>
      <c r="ITH85" s="40"/>
      <c r="ITI85" s="40"/>
      <c r="ITJ85" s="40"/>
      <c r="ITK85" s="41"/>
      <c r="ITL85" s="38"/>
      <c r="ITM85" s="39"/>
      <c r="ITN85" s="40"/>
      <c r="ITO85" s="40"/>
      <c r="ITP85" s="40"/>
      <c r="ITQ85" s="40"/>
      <c r="ITR85" s="40"/>
      <c r="ITS85" s="40"/>
      <c r="ITT85" s="41"/>
      <c r="ITU85" s="38"/>
      <c r="ITV85" s="39"/>
      <c r="ITW85" s="40"/>
      <c r="ITX85" s="40"/>
      <c r="ITY85" s="40"/>
      <c r="ITZ85" s="40"/>
      <c r="IUA85" s="40"/>
      <c r="IUB85" s="40"/>
      <c r="IUC85" s="41"/>
      <c r="IUD85" s="38"/>
      <c r="IUE85" s="39"/>
      <c r="IUF85" s="40"/>
      <c r="IUG85" s="40"/>
      <c r="IUH85" s="40"/>
      <c r="IUI85" s="40"/>
      <c r="IUJ85" s="40"/>
      <c r="IUK85" s="40"/>
      <c r="IUL85" s="41"/>
      <c r="IUM85" s="38"/>
      <c r="IUN85" s="39"/>
      <c r="IUO85" s="40"/>
      <c r="IUP85" s="40"/>
      <c r="IUQ85" s="40"/>
      <c r="IUR85" s="40"/>
      <c r="IUS85" s="40"/>
      <c r="IUT85" s="40"/>
      <c r="IUU85" s="41"/>
      <c r="IUV85" s="38"/>
      <c r="IUW85" s="39"/>
      <c r="IUX85" s="40"/>
      <c r="IUY85" s="40"/>
      <c r="IUZ85" s="40"/>
      <c r="IVA85" s="40"/>
      <c r="IVB85" s="40"/>
      <c r="IVC85" s="40"/>
      <c r="IVD85" s="41"/>
      <c r="IVE85" s="38"/>
      <c r="IVF85" s="39"/>
      <c r="IVG85" s="40"/>
      <c r="IVH85" s="40"/>
      <c r="IVI85" s="40"/>
      <c r="IVJ85" s="40"/>
      <c r="IVK85" s="40"/>
      <c r="IVL85" s="40"/>
      <c r="IVM85" s="41"/>
      <c r="IVN85" s="38"/>
      <c r="IVO85" s="39"/>
      <c r="IVP85" s="40"/>
      <c r="IVQ85" s="40"/>
      <c r="IVR85" s="40"/>
      <c r="IVS85" s="40"/>
      <c r="IVT85" s="40"/>
      <c r="IVU85" s="40"/>
      <c r="IVV85" s="41"/>
      <c r="IVW85" s="38"/>
      <c r="IVX85" s="39"/>
      <c r="IVY85" s="40"/>
      <c r="IVZ85" s="40"/>
      <c r="IWA85" s="40"/>
      <c r="IWB85" s="40"/>
      <c r="IWC85" s="40"/>
      <c r="IWD85" s="40"/>
      <c r="IWE85" s="41"/>
      <c r="IWF85" s="38"/>
      <c r="IWG85" s="39"/>
      <c r="IWH85" s="40"/>
      <c r="IWI85" s="40"/>
      <c r="IWJ85" s="40"/>
      <c r="IWK85" s="40"/>
      <c r="IWL85" s="40"/>
      <c r="IWM85" s="40"/>
      <c r="IWN85" s="41"/>
      <c r="IWO85" s="38"/>
      <c r="IWP85" s="39"/>
      <c r="IWQ85" s="40"/>
      <c r="IWR85" s="40"/>
      <c r="IWS85" s="40"/>
      <c r="IWT85" s="40"/>
      <c r="IWU85" s="40"/>
      <c r="IWV85" s="40"/>
      <c r="IWW85" s="41"/>
      <c r="IWX85" s="38"/>
      <c r="IWY85" s="39"/>
      <c r="IWZ85" s="40"/>
      <c r="IXA85" s="40"/>
      <c r="IXB85" s="40"/>
      <c r="IXC85" s="40"/>
      <c r="IXD85" s="40"/>
      <c r="IXE85" s="40"/>
      <c r="IXF85" s="41"/>
      <c r="IXG85" s="38"/>
      <c r="IXH85" s="39"/>
      <c r="IXI85" s="40"/>
      <c r="IXJ85" s="40"/>
      <c r="IXK85" s="40"/>
      <c r="IXL85" s="40"/>
      <c r="IXM85" s="40"/>
      <c r="IXN85" s="40"/>
      <c r="IXO85" s="41"/>
      <c r="IXP85" s="38"/>
      <c r="IXQ85" s="39"/>
      <c r="IXR85" s="40"/>
      <c r="IXS85" s="40"/>
      <c r="IXT85" s="40"/>
      <c r="IXU85" s="40"/>
      <c r="IXV85" s="40"/>
      <c r="IXW85" s="40"/>
      <c r="IXX85" s="41"/>
      <c r="IXY85" s="38"/>
      <c r="IXZ85" s="39"/>
      <c r="IYA85" s="40"/>
      <c r="IYB85" s="40"/>
      <c r="IYC85" s="40"/>
      <c r="IYD85" s="40"/>
      <c r="IYE85" s="40"/>
      <c r="IYF85" s="40"/>
      <c r="IYG85" s="41"/>
      <c r="IYH85" s="38"/>
      <c r="IYI85" s="39"/>
      <c r="IYJ85" s="40"/>
      <c r="IYK85" s="40"/>
      <c r="IYL85" s="40"/>
      <c r="IYM85" s="40"/>
      <c r="IYN85" s="40"/>
      <c r="IYO85" s="40"/>
      <c r="IYP85" s="41"/>
      <c r="IYQ85" s="38"/>
      <c r="IYR85" s="39"/>
      <c r="IYS85" s="40"/>
      <c r="IYT85" s="40"/>
      <c r="IYU85" s="40"/>
      <c r="IYV85" s="40"/>
      <c r="IYW85" s="40"/>
      <c r="IYX85" s="40"/>
      <c r="IYY85" s="41"/>
      <c r="IYZ85" s="38"/>
      <c r="IZA85" s="39"/>
      <c r="IZB85" s="40"/>
      <c r="IZC85" s="40"/>
      <c r="IZD85" s="40"/>
      <c r="IZE85" s="40"/>
      <c r="IZF85" s="40"/>
      <c r="IZG85" s="40"/>
      <c r="IZH85" s="41"/>
      <c r="IZI85" s="38"/>
      <c r="IZJ85" s="39"/>
      <c r="IZK85" s="40"/>
      <c r="IZL85" s="40"/>
      <c r="IZM85" s="40"/>
      <c r="IZN85" s="40"/>
      <c r="IZO85" s="40"/>
      <c r="IZP85" s="40"/>
      <c r="IZQ85" s="41"/>
      <c r="IZR85" s="38"/>
      <c r="IZS85" s="39"/>
      <c r="IZT85" s="40"/>
      <c r="IZU85" s="40"/>
      <c r="IZV85" s="40"/>
      <c r="IZW85" s="40"/>
      <c r="IZX85" s="40"/>
      <c r="IZY85" s="40"/>
      <c r="IZZ85" s="41"/>
      <c r="JAA85" s="38"/>
      <c r="JAB85" s="39"/>
      <c r="JAC85" s="40"/>
      <c r="JAD85" s="40"/>
      <c r="JAE85" s="40"/>
      <c r="JAF85" s="40"/>
      <c r="JAG85" s="40"/>
      <c r="JAH85" s="40"/>
      <c r="JAI85" s="41"/>
      <c r="JAJ85" s="38"/>
      <c r="JAK85" s="39"/>
      <c r="JAL85" s="40"/>
      <c r="JAM85" s="40"/>
      <c r="JAN85" s="40"/>
      <c r="JAO85" s="40"/>
      <c r="JAP85" s="40"/>
      <c r="JAQ85" s="40"/>
      <c r="JAR85" s="41"/>
      <c r="JAS85" s="38"/>
      <c r="JAT85" s="39"/>
      <c r="JAU85" s="40"/>
      <c r="JAV85" s="40"/>
      <c r="JAW85" s="40"/>
      <c r="JAX85" s="40"/>
      <c r="JAY85" s="40"/>
      <c r="JAZ85" s="40"/>
      <c r="JBA85" s="41"/>
      <c r="JBB85" s="38"/>
      <c r="JBC85" s="39"/>
      <c r="JBD85" s="40"/>
      <c r="JBE85" s="40"/>
      <c r="JBF85" s="40"/>
      <c r="JBG85" s="40"/>
      <c r="JBH85" s="40"/>
      <c r="JBI85" s="40"/>
      <c r="JBJ85" s="41"/>
      <c r="JBK85" s="38"/>
      <c r="JBL85" s="39"/>
      <c r="JBM85" s="40"/>
      <c r="JBN85" s="40"/>
      <c r="JBO85" s="40"/>
      <c r="JBP85" s="40"/>
      <c r="JBQ85" s="40"/>
      <c r="JBR85" s="40"/>
      <c r="JBS85" s="41"/>
      <c r="JBT85" s="38"/>
      <c r="JBU85" s="39"/>
      <c r="JBV85" s="40"/>
      <c r="JBW85" s="40"/>
      <c r="JBX85" s="40"/>
      <c r="JBY85" s="40"/>
      <c r="JBZ85" s="40"/>
      <c r="JCA85" s="40"/>
      <c r="JCB85" s="41"/>
      <c r="JCC85" s="38"/>
      <c r="JCD85" s="39"/>
      <c r="JCE85" s="40"/>
      <c r="JCF85" s="40"/>
      <c r="JCG85" s="40"/>
      <c r="JCH85" s="40"/>
      <c r="JCI85" s="40"/>
      <c r="JCJ85" s="40"/>
      <c r="JCK85" s="41"/>
      <c r="JCL85" s="38"/>
      <c r="JCM85" s="39"/>
      <c r="JCN85" s="40"/>
      <c r="JCO85" s="40"/>
      <c r="JCP85" s="40"/>
      <c r="JCQ85" s="40"/>
      <c r="JCR85" s="40"/>
      <c r="JCS85" s="40"/>
      <c r="JCT85" s="41"/>
      <c r="JCU85" s="38"/>
      <c r="JCV85" s="39"/>
      <c r="JCW85" s="40"/>
      <c r="JCX85" s="40"/>
      <c r="JCY85" s="40"/>
      <c r="JCZ85" s="40"/>
      <c r="JDA85" s="40"/>
      <c r="JDB85" s="40"/>
      <c r="JDC85" s="41"/>
      <c r="JDD85" s="38"/>
      <c r="JDE85" s="39"/>
      <c r="JDF85" s="40"/>
      <c r="JDG85" s="40"/>
      <c r="JDH85" s="40"/>
      <c r="JDI85" s="40"/>
      <c r="JDJ85" s="40"/>
      <c r="JDK85" s="40"/>
      <c r="JDL85" s="41"/>
      <c r="JDM85" s="38"/>
      <c r="JDN85" s="39"/>
      <c r="JDO85" s="40"/>
      <c r="JDP85" s="40"/>
      <c r="JDQ85" s="40"/>
      <c r="JDR85" s="40"/>
      <c r="JDS85" s="40"/>
      <c r="JDT85" s="40"/>
      <c r="JDU85" s="41"/>
      <c r="JDV85" s="38"/>
      <c r="JDW85" s="39"/>
      <c r="JDX85" s="40"/>
      <c r="JDY85" s="40"/>
      <c r="JDZ85" s="40"/>
      <c r="JEA85" s="40"/>
      <c r="JEB85" s="40"/>
      <c r="JEC85" s="40"/>
      <c r="JED85" s="41"/>
      <c r="JEE85" s="38"/>
      <c r="JEF85" s="39"/>
      <c r="JEG85" s="40"/>
      <c r="JEH85" s="40"/>
      <c r="JEI85" s="40"/>
      <c r="JEJ85" s="40"/>
      <c r="JEK85" s="40"/>
      <c r="JEL85" s="40"/>
      <c r="JEM85" s="41"/>
      <c r="JEN85" s="38"/>
      <c r="JEO85" s="39"/>
      <c r="JEP85" s="40"/>
      <c r="JEQ85" s="40"/>
      <c r="JER85" s="40"/>
      <c r="JES85" s="40"/>
      <c r="JET85" s="40"/>
      <c r="JEU85" s="40"/>
      <c r="JEV85" s="41"/>
      <c r="JEW85" s="38"/>
      <c r="JEX85" s="39"/>
      <c r="JEY85" s="40"/>
      <c r="JEZ85" s="40"/>
      <c r="JFA85" s="40"/>
      <c r="JFB85" s="40"/>
      <c r="JFC85" s="40"/>
      <c r="JFD85" s="40"/>
      <c r="JFE85" s="41"/>
      <c r="JFF85" s="38"/>
      <c r="JFG85" s="39"/>
      <c r="JFH85" s="40"/>
      <c r="JFI85" s="40"/>
      <c r="JFJ85" s="40"/>
      <c r="JFK85" s="40"/>
      <c r="JFL85" s="40"/>
      <c r="JFM85" s="40"/>
      <c r="JFN85" s="41"/>
      <c r="JFO85" s="38"/>
      <c r="JFP85" s="39"/>
      <c r="JFQ85" s="40"/>
      <c r="JFR85" s="40"/>
      <c r="JFS85" s="40"/>
      <c r="JFT85" s="40"/>
      <c r="JFU85" s="40"/>
      <c r="JFV85" s="40"/>
      <c r="JFW85" s="41"/>
      <c r="JFX85" s="38"/>
      <c r="JFY85" s="39"/>
      <c r="JFZ85" s="40"/>
      <c r="JGA85" s="40"/>
      <c r="JGB85" s="40"/>
      <c r="JGC85" s="40"/>
      <c r="JGD85" s="40"/>
      <c r="JGE85" s="40"/>
      <c r="JGF85" s="41"/>
      <c r="JGG85" s="38"/>
      <c r="JGH85" s="39"/>
      <c r="JGI85" s="40"/>
      <c r="JGJ85" s="40"/>
      <c r="JGK85" s="40"/>
      <c r="JGL85" s="40"/>
      <c r="JGM85" s="40"/>
      <c r="JGN85" s="40"/>
      <c r="JGO85" s="41"/>
      <c r="JGP85" s="38"/>
      <c r="JGQ85" s="39"/>
      <c r="JGR85" s="40"/>
      <c r="JGS85" s="40"/>
      <c r="JGT85" s="40"/>
      <c r="JGU85" s="40"/>
      <c r="JGV85" s="40"/>
      <c r="JGW85" s="40"/>
      <c r="JGX85" s="41"/>
      <c r="JGY85" s="38"/>
      <c r="JGZ85" s="39"/>
      <c r="JHA85" s="40"/>
      <c r="JHB85" s="40"/>
      <c r="JHC85" s="40"/>
      <c r="JHD85" s="40"/>
      <c r="JHE85" s="40"/>
      <c r="JHF85" s="40"/>
      <c r="JHG85" s="41"/>
      <c r="JHH85" s="38"/>
      <c r="JHI85" s="39"/>
      <c r="JHJ85" s="40"/>
      <c r="JHK85" s="40"/>
      <c r="JHL85" s="40"/>
      <c r="JHM85" s="40"/>
      <c r="JHN85" s="40"/>
      <c r="JHO85" s="40"/>
      <c r="JHP85" s="41"/>
      <c r="JHQ85" s="38"/>
      <c r="JHR85" s="39"/>
      <c r="JHS85" s="40"/>
      <c r="JHT85" s="40"/>
      <c r="JHU85" s="40"/>
      <c r="JHV85" s="40"/>
      <c r="JHW85" s="40"/>
      <c r="JHX85" s="40"/>
      <c r="JHY85" s="41"/>
      <c r="JHZ85" s="38"/>
      <c r="JIA85" s="39"/>
      <c r="JIB85" s="40"/>
      <c r="JIC85" s="40"/>
      <c r="JID85" s="40"/>
      <c r="JIE85" s="40"/>
      <c r="JIF85" s="40"/>
      <c r="JIG85" s="40"/>
      <c r="JIH85" s="41"/>
      <c r="JII85" s="38"/>
      <c r="JIJ85" s="39"/>
      <c r="JIK85" s="40"/>
      <c r="JIL85" s="40"/>
      <c r="JIM85" s="40"/>
      <c r="JIN85" s="40"/>
      <c r="JIO85" s="40"/>
      <c r="JIP85" s="40"/>
      <c r="JIQ85" s="41"/>
      <c r="JIR85" s="38"/>
      <c r="JIS85" s="39"/>
      <c r="JIT85" s="40"/>
      <c r="JIU85" s="40"/>
      <c r="JIV85" s="40"/>
      <c r="JIW85" s="40"/>
      <c r="JIX85" s="40"/>
      <c r="JIY85" s="40"/>
      <c r="JIZ85" s="41"/>
      <c r="JJA85" s="38"/>
      <c r="JJB85" s="39"/>
      <c r="JJC85" s="40"/>
      <c r="JJD85" s="40"/>
      <c r="JJE85" s="40"/>
      <c r="JJF85" s="40"/>
      <c r="JJG85" s="40"/>
      <c r="JJH85" s="40"/>
      <c r="JJI85" s="41"/>
      <c r="JJJ85" s="38"/>
      <c r="JJK85" s="39"/>
      <c r="JJL85" s="40"/>
      <c r="JJM85" s="40"/>
      <c r="JJN85" s="40"/>
      <c r="JJO85" s="40"/>
      <c r="JJP85" s="40"/>
      <c r="JJQ85" s="40"/>
      <c r="JJR85" s="41"/>
      <c r="JJS85" s="38"/>
      <c r="JJT85" s="39"/>
      <c r="JJU85" s="40"/>
      <c r="JJV85" s="40"/>
      <c r="JJW85" s="40"/>
      <c r="JJX85" s="40"/>
      <c r="JJY85" s="40"/>
      <c r="JJZ85" s="40"/>
      <c r="JKA85" s="41"/>
      <c r="JKB85" s="38"/>
      <c r="JKC85" s="39"/>
      <c r="JKD85" s="40"/>
      <c r="JKE85" s="40"/>
      <c r="JKF85" s="40"/>
      <c r="JKG85" s="40"/>
      <c r="JKH85" s="40"/>
      <c r="JKI85" s="40"/>
      <c r="JKJ85" s="41"/>
      <c r="JKK85" s="38"/>
      <c r="JKL85" s="39"/>
      <c r="JKM85" s="40"/>
      <c r="JKN85" s="40"/>
      <c r="JKO85" s="40"/>
      <c r="JKP85" s="40"/>
      <c r="JKQ85" s="40"/>
      <c r="JKR85" s="40"/>
      <c r="JKS85" s="41"/>
      <c r="JKT85" s="38"/>
      <c r="JKU85" s="39"/>
      <c r="JKV85" s="40"/>
      <c r="JKW85" s="40"/>
      <c r="JKX85" s="40"/>
      <c r="JKY85" s="40"/>
      <c r="JKZ85" s="40"/>
      <c r="JLA85" s="40"/>
      <c r="JLB85" s="41"/>
      <c r="JLC85" s="38"/>
      <c r="JLD85" s="39"/>
      <c r="JLE85" s="40"/>
      <c r="JLF85" s="40"/>
      <c r="JLG85" s="40"/>
      <c r="JLH85" s="40"/>
      <c r="JLI85" s="40"/>
      <c r="JLJ85" s="40"/>
      <c r="JLK85" s="41"/>
      <c r="JLL85" s="38"/>
      <c r="JLM85" s="39"/>
      <c r="JLN85" s="40"/>
      <c r="JLO85" s="40"/>
      <c r="JLP85" s="40"/>
      <c r="JLQ85" s="40"/>
      <c r="JLR85" s="40"/>
      <c r="JLS85" s="40"/>
      <c r="JLT85" s="41"/>
      <c r="JLU85" s="38"/>
      <c r="JLV85" s="39"/>
      <c r="JLW85" s="40"/>
      <c r="JLX85" s="40"/>
      <c r="JLY85" s="40"/>
      <c r="JLZ85" s="40"/>
      <c r="JMA85" s="40"/>
      <c r="JMB85" s="40"/>
      <c r="JMC85" s="41"/>
      <c r="JMD85" s="38"/>
      <c r="JME85" s="39"/>
      <c r="JMF85" s="40"/>
      <c r="JMG85" s="40"/>
      <c r="JMH85" s="40"/>
      <c r="JMI85" s="40"/>
      <c r="JMJ85" s="40"/>
      <c r="JMK85" s="40"/>
      <c r="JML85" s="41"/>
      <c r="JMM85" s="38"/>
      <c r="JMN85" s="39"/>
      <c r="JMO85" s="40"/>
      <c r="JMP85" s="40"/>
      <c r="JMQ85" s="40"/>
      <c r="JMR85" s="40"/>
      <c r="JMS85" s="40"/>
      <c r="JMT85" s="40"/>
      <c r="JMU85" s="41"/>
      <c r="JMV85" s="38"/>
      <c r="JMW85" s="39"/>
      <c r="JMX85" s="40"/>
      <c r="JMY85" s="40"/>
      <c r="JMZ85" s="40"/>
      <c r="JNA85" s="40"/>
      <c r="JNB85" s="40"/>
      <c r="JNC85" s="40"/>
      <c r="JND85" s="41"/>
      <c r="JNE85" s="38"/>
      <c r="JNF85" s="39"/>
      <c r="JNG85" s="40"/>
      <c r="JNH85" s="40"/>
      <c r="JNI85" s="40"/>
      <c r="JNJ85" s="40"/>
      <c r="JNK85" s="40"/>
      <c r="JNL85" s="40"/>
      <c r="JNM85" s="41"/>
      <c r="JNN85" s="38"/>
      <c r="JNO85" s="39"/>
      <c r="JNP85" s="40"/>
      <c r="JNQ85" s="40"/>
      <c r="JNR85" s="40"/>
      <c r="JNS85" s="40"/>
      <c r="JNT85" s="40"/>
      <c r="JNU85" s="40"/>
      <c r="JNV85" s="41"/>
      <c r="JNW85" s="38"/>
      <c r="JNX85" s="39"/>
      <c r="JNY85" s="40"/>
      <c r="JNZ85" s="40"/>
      <c r="JOA85" s="40"/>
      <c r="JOB85" s="40"/>
      <c r="JOC85" s="40"/>
      <c r="JOD85" s="40"/>
      <c r="JOE85" s="41"/>
      <c r="JOF85" s="38"/>
      <c r="JOG85" s="39"/>
      <c r="JOH85" s="40"/>
      <c r="JOI85" s="40"/>
      <c r="JOJ85" s="40"/>
      <c r="JOK85" s="40"/>
      <c r="JOL85" s="40"/>
      <c r="JOM85" s="40"/>
      <c r="JON85" s="41"/>
      <c r="JOO85" s="38"/>
      <c r="JOP85" s="39"/>
      <c r="JOQ85" s="40"/>
      <c r="JOR85" s="40"/>
      <c r="JOS85" s="40"/>
      <c r="JOT85" s="40"/>
      <c r="JOU85" s="40"/>
      <c r="JOV85" s="40"/>
      <c r="JOW85" s="41"/>
      <c r="JOX85" s="38"/>
      <c r="JOY85" s="39"/>
      <c r="JOZ85" s="40"/>
      <c r="JPA85" s="40"/>
      <c r="JPB85" s="40"/>
      <c r="JPC85" s="40"/>
      <c r="JPD85" s="40"/>
      <c r="JPE85" s="40"/>
      <c r="JPF85" s="41"/>
      <c r="JPG85" s="38"/>
      <c r="JPH85" s="39"/>
      <c r="JPI85" s="40"/>
      <c r="JPJ85" s="40"/>
      <c r="JPK85" s="40"/>
      <c r="JPL85" s="40"/>
      <c r="JPM85" s="40"/>
      <c r="JPN85" s="40"/>
      <c r="JPO85" s="41"/>
      <c r="JPP85" s="38"/>
      <c r="JPQ85" s="39"/>
      <c r="JPR85" s="40"/>
      <c r="JPS85" s="40"/>
      <c r="JPT85" s="40"/>
      <c r="JPU85" s="40"/>
      <c r="JPV85" s="40"/>
      <c r="JPW85" s="40"/>
      <c r="JPX85" s="41"/>
      <c r="JPY85" s="38"/>
      <c r="JPZ85" s="39"/>
      <c r="JQA85" s="40"/>
      <c r="JQB85" s="40"/>
      <c r="JQC85" s="40"/>
      <c r="JQD85" s="40"/>
      <c r="JQE85" s="40"/>
      <c r="JQF85" s="40"/>
      <c r="JQG85" s="41"/>
      <c r="JQH85" s="38"/>
      <c r="JQI85" s="39"/>
      <c r="JQJ85" s="40"/>
      <c r="JQK85" s="40"/>
      <c r="JQL85" s="40"/>
      <c r="JQM85" s="40"/>
      <c r="JQN85" s="40"/>
      <c r="JQO85" s="40"/>
      <c r="JQP85" s="41"/>
      <c r="JQQ85" s="38"/>
      <c r="JQR85" s="39"/>
      <c r="JQS85" s="40"/>
      <c r="JQT85" s="40"/>
      <c r="JQU85" s="40"/>
      <c r="JQV85" s="40"/>
      <c r="JQW85" s="40"/>
      <c r="JQX85" s="40"/>
      <c r="JQY85" s="41"/>
      <c r="JQZ85" s="38"/>
      <c r="JRA85" s="39"/>
      <c r="JRB85" s="40"/>
      <c r="JRC85" s="40"/>
      <c r="JRD85" s="40"/>
      <c r="JRE85" s="40"/>
      <c r="JRF85" s="40"/>
      <c r="JRG85" s="40"/>
      <c r="JRH85" s="41"/>
      <c r="JRI85" s="38"/>
      <c r="JRJ85" s="39"/>
      <c r="JRK85" s="40"/>
      <c r="JRL85" s="40"/>
      <c r="JRM85" s="40"/>
      <c r="JRN85" s="40"/>
      <c r="JRO85" s="40"/>
      <c r="JRP85" s="40"/>
      <c r="JRQ85" s="41"/>
      <c r="JRR85" s="38"/>
      <c r="JRS85" s="39"/>
      <c r="JRT85" s="40"/>
      <c r="JRU85" s="40"/>
      <c r="JRV85" s="40"/>
      <c r="JRW85" s="40"/>
      <c r="JRX85" s="40"/>
      <c r="JRY85" s="40"/>
      <c r="JRZ85" s="41"/>
      <c r="JSA85" s="38"/>
      <c r="JSB85" s="39"/>
      <c r="JSC85" s="40"/>
      <c r="JSD85" s="40"/>
      <c r="JSE85" s="40"/>
      <c r="JSF85" s="40"/>
      <c r="JSG85" s="40"/>
      <c r="JSH85" s="40"/>
      <c r="JSI85" s="41"/>
      <c r="JSJ85" s="38"/>
      <c r="JSK85" s="39"/>
      <c r="JSL85" s="40"/>
      <c r="JSM85" s="40"/>
      <c r="JSN85" s="40"/>
      <c r="JSO85" s="40"/>
      <c r="JSP85" s="40"/>
      <c r="JSQ85" s="40"/>
      <c r="JSR85" s="41"/>
      <c r="JSS85" s="38"/>
      <c r="JST85" s="39"/>
      <c r="JSU85" s="40"/>
      <c r="JSV85" s="40"/>
      <c r="JSW85" s="40"/>
      <c r="JSX85" s="40"/>
      <c r="JSY85" s="40"/>
      <c r="JSZ85" s="40"/>
      <c r="JTA85" s="41"/>
      <c r="JTB85" s="38"/>
      <c r="JTC85" s="39"/>
      <c r="JTD85" s="40"/>
      <c r="JTE85" s="40"/>
      <c r="JTF85" s="40"/>
      <c r="JTG85" s="40"/>
      <c r="JTH85" s="40"/>
      <c r="JTI85" s="40"/>
      <c r="JTJ85" s="41"/>
      <c r="JTK85" s="38"/>
      <c r="JTL85" s="39"/>
      <c r="JTM85" s="40"/>
      <c r="JTN85" s="40"/>
      <c r="JTO85" s="40"/>
      <c r="JTP85" s="40"/>
      <c r="JTQ85" s="40"/>
      <c r="JTR85" s="40"/>
      <c r="JTS85" s="41"/>
      <c r="JTT85" s="38"/>
      <c r="JTU85" s="39"/>
      <c r="JTV85" s="40"/>
      <c r="JTW85" s="40"/>
      <c r="JTX85" s="40"/>
      <c r="JTY85" s="40"/>
      <c r="JTZ85" s="40"/>
      <c r="JUA85" s="40"/>
      <c r="JUB85" s="41"/>
      <c r="JUC85" s="38"/>
      <c r="JUD85" s="39"/>
      <c r="JUE85" s="40"/>
      <c r="JUF85" s="40"/>
      <c r="JUG85" s="40"/>
      <c r="JUH85" s="40"/>
      <c r="JUI85" s="40"/>
      <c r="JUJ85" s="40"/>
      <c r="JUK85" s="41"/>
      <c r="JUL85" s="38"/>
      <c r="JUM85" s="39"/>
      <c r="JUN85" s="40"/>
      <c r="JUO85" s="40"/>
      <c r="JUP85" s="40"/>
      <c r="JUQ85" s="40"/>
      <c r="JUR85" s="40"/>
      <c r="JUS85" s="40"/>
      <c r="JUT85" s="41"/>
      <c r="JUU85" s="38"/>
      <c r="JUV85" s="39"/>
      <c r="JUW85" s="40"/>
      <c r="JUX85" s="40"/>
      <c r="JUY85" s="40"/>
      <c r="JUZ85" s="40"/>
      <c r="JVA85" s="40"/>
      <c r="JVB85" s="40"/>
      <c r="JVC85" s="41"/>
      <c r="JVD85" s="38"/>
      <c r="JVE85" s="39"/>
      <c r="JVF85" s="40"/>
      <c r="JVG85" s="40"/>
      <c r="JVH85" s="40"/>
      <c r="JVI85" s="40"/>
      <c r="JVJ85" s="40"/>
      <c r="JVK85" s="40"/>
      <c r="JVL85" s="41"/>
      <c r="JVM85" s="38"/>
      <c r="JVN85" s="39"/>
      <c r="JVO85" s="40"/>
      <c r="JVP85" s="40"/>
      <c r="JVQ85" s="40"/>
      <c r="JVR85" s="40"/>
      <c r="JVS85" s="40"/>
      <c r="JVT85" s="40"/>
      <c r="JVU85" s="41"/>
      <c r="JVV85" s="38"/>
      <c r="JVW85" s="39"/>
      <c r="JVX85" s="40"/>
      <c r="JVY85" s="40"/>
      <c r="JVZ85" s="40"/>
      <c r="JWA85" s="40"/>
      <c r="JWB85" s="40"/>
      <c r="JWC85" s="40"/>
      <c r="JWD85" s="41"/>
      <c r="JWE85" s="38"/>
      <c r="JWF85" s="39"/>
      <c r="JWG85" s="40"/>
      <c r="JWH85" s="40"/>
      <c r="JWI85" s="40"/>
      <c r="JWJ85" s="40"/>
      <c r="JWK85" s="40"/>
      <c r="JWL85" s="40"/>
      <c r="JWM85" s="41"/>
      <c r="JWN85" s="38"/>
      <c r="JWO85" s="39"/>
      <c r="JWP85" s="40"/>
      <c r="JWQ85" s="40"/>
      <c r="JWR85" s="40"/>
      <c r="JWS85" s="40"/>
      <c r="JWT85" s="40"/>
      <c r="JWU85" s="40"/>
      <c r="JWV85" s="41"/>
      <c r="JWW85" s="38"/>
      <c r="JWX85" s="39"/>
      <c r="JWY85" s="40"/>
      <c r="JWZ85" s="40"/>
      <c r="JXA85" s="40"/>
      <c r="JXB85" s="40"/>
      <c r="JXC85" s="40"/>
      <c r="JXD85" s="40"/>
      <c r="JXE85" s="41"/>
      <c r="JXF85" s="38"/>
      <c r="JXG85" s="39"/>
      <c r="JXH85" s="40"/>
      <c r="JXI85" s="40"/>
      <c r="JXJ85" s="40"/>
      <c r="JXK85" s="40"/>
      <c r="JXL85" s="40"/>
      <c r="JXM85" s="40"/>
      <c r="JXN85" s="41"/>
      <c r="JXO85" s="38"/>
      <c r="JXP85" s="39"/>
      <c r="JXQ85" s="40"/>
      <c r="JXR85" s="40"/>
      <c r="JXS85" s="40"/>
      <c r="JXT85" s="40"/>
      <c r="JXU85" s="40"/>
      <c r="JXV85" s="40"/>
      <c r="JXW85" s="41"/>
      <c r="JXX85" s="38"/>
      <c r="JXY85" s="39"/>
      <c r="JXZ85" s="40"/>
      <c r="JYA85" s="40"/>
      <c r="JYB85" s="40"/>
      <c r="JYC85" s="40"/>
      <c r="JYD85" s="40"/>
      <c r="JYE85" s="40"/>
      <c r="JYF85" s="41"/>
      <c r="JYG85" s="38"/>
      <c r="JYH85" s="39"/>
      <c r="JYI85" s="40"/>
      <c r="JYJ85" s="40"/>
      <c r="JYK85" s="40"/>
      <c r="JYL85" s="40"/>
      <c r="JYM85" s="40"/>
      <c r="JYN85" s="40"/>
      <c r="JYO85" s="41"/>
      <c r="JYP85" s="38"/>
      <c r="JYQ85" s="39"/>
      <c r="JYR85" s="40"/>
      <c r="JYS85" s="40"/>
      <c r="JYT85" s="40"/>
      <c r="JYU85" s="40"/>
      <c r="JYV85" s="40"/>
      <c r="JYW85" s="40"/>
      <c r="JYX85" s="41"/>
      <c r="JYY85" s="38"/>
      <c r="JYZ85" s="39"/>
      <c r="JZA85" s="40"/>
      <c r="JZB85" s="40"/>
      <c r="JZC85" s="40"/>
      <c r="JZD85" s="40"/>
      <c r="JZE85" s="40"/>
      <c r="JZF85" s="40"/>
      <c r="JZG85" s="41"/>
      <c r="JZH85" s="38"/>
      <c r="JZI85" s="39"/>
      <c r="JZJ85" s="40"/>
      <c r="JZK85" s="40"/>
      <c r="JZL85" s="40"/>
      <c r="JZM85" s="40"/>
      <c r="JZN85" s="40"/>
      <c r="JZO85" s="40"/>
      <c r="JZP85" s="41"/>
      <c r="JZQ85" s="38"/>
      <c r="JZR85" s="39"/>
      <c r="JZS85" s="40"/>
      <c r="JZT85" s="40"/>
      <c r="JZU85" s="40"/>
      <c r="JZV85" s="40"/>
      <c r="JZW85" s="40"/>
      <c r="JZX85" s="40"/>
      <c r="JZY85" s="41"/>
      <c r="JZZ85" s="38"/>
      <c r="KAA85" s="39"/>
      <c r="KAB85" s="40"/>
      <c r="KAC85" s="40"/>
      <c r="KAD85" s="40"/>
      <c r="KAE85" s="40"/>
      <c r="KAF85" s="40"/>
      <c r="KAG85" s="40"/>
      <c r="KAH85" s="41"/>
      <c r="KAI85" s="38"/>
      <c r="KAJ85" s="39"/>
      <c r="KAK85" s="40"/>
      <c r="KAL85" s="40"/>
      <c r="KAM85" s="40"/>
      <c r="KAN85" s="40"/>
      <c r="KAO85" s="40"/>
      <c r="KAP85" s="40"/>
      <c r="KAQ85" s="41"/>
      <c r="KAR85" s="38"/>
      <c r="KAS85" s="39"/>
      <c r="KAT85" s="40"/>
      <c r="KAU85" s="40"/>
      <c r="KAV85" s="40"/>
      <c r="KAW85" s="40"/>
      <c r="KAX85" s="40"/>
      <c r="KAY85" s="40"/>
      <c r="KAZ85" s="41"/>
      <c r="KBA85" s="38"/>
      <c r="KBB85" s="39"/>
      <c r="KBC85" s="40"/>
      <c r="KBD85" s="40"/>
      <c r="KBE85" s="40"/>
      <c r="KBF85" s="40"/>
      <c r="KBG85" s="40"/>
      <c r="KBH85" s="40"/>
      <c r="KBI85" s="41"/>
      <c r="KBJ85" s="38"/>
      <c r="KBK85" s="39"/>
      <c r="KBL85" s="40"/>
      <c r="KBM85" s="40"/>
      <c r="KBN85" s="40"/>
      <c r="KBO85" s="40"/>
      <c r="KBP85" s="40"/>
      <c r="KBQ85" s="40"/>
      <c r="KBR85" s="41"/>
      <c r="KBS85" s="38"/>
      <c r="KBT85" s="39"/>
      <c r="KBU85" s="40"/>
      <c r="KBV85" s="40"/>
      <c r="KBW85" s="40"/>
      <c r="KBX85" s="40"/>
      <c r="KBY85" s="40"/>
      <c r="KBZ85" s="40"/>
      <c r="KCA85" s="41"/>
      <c r="KCB85" s="38"/>
      <c r="KCC85" s="39"/>
      <c r="KCD85" s="40"/>
      <c r="KCE85" s="40"/>
      <c r="KCF85" s="40"/>
      <c r="KCG85" s="40"/>
      <c r="KCH85" s="40"/>
      <c r="KCI85" s="40"/>
      <c r="KCJ85" s="41"/>
      <c r="KCK85" s="38"/>
      <c r="KCL85" s="39"/>
      <c r="KCM85" s="40"/>
      <c r="KCN85" s="40"/>
      <c r="KCO85" s="40"/>
      <c r="KCP85" s="40"/>
      <c r="KCQ85" s="40"/>
      <c r="KCR85" s="40"/>
      <c r="KCS85" s="41"/>
      <c r="KCT85" s="38"/>
      <c r="KCU85" s="39"/>
      <c r="KCV85" s="40"/>
      <c r="KCW85" s="40"/>
      <c r="KCX85" s="40"/>
      <c r="KCY85" s="40"/>
      <c r="KCZ85" s="40"/>
      <c r="KDA85" s="40"/>
      <c r="KDB85" s="41"/>
      <c r="KDC85" s="38"/>
      <c r="KDD85" s="39"/>
      <c r="KDE85" s="40"/>
      <c r="KDF85" s="40"/>
      <c r="KDG85" s="40"/>
      <c r="KDH85" s="40"/>
      <c r="KDI85" s="40"/>
      <c r="KDJ85" s="40"/>
      <c r="KDK85" s="41"/>
      <c r="KDL85" s="38"/>
      <c r="KDM85" s="39"/>
      <c r="KDN85" s="40"/>
      <c r="KDO85" s="40"/>
      <c r="KDP85" s="40"/>
      <c r="KDQ85" s="40"/>
      <c r="KDR85" s="40"/>
      <c r="KDS85" s="40"/>
      <c r="KDT85" s="41"/>
      <c r="KDU85" s="38"/>
      <c r="KDV85" s="39"/>
      <c r="KDW85" s="40"/>
      <c r="KDX85" s="40"/>
      <c r="KDY85" s="40"/>
      <c r="KDZ85" s="40"/>
      <c r="KEA85" s="40"/>
      <c r="KEB85" s="40"/>
      <c r="KEC85" s="41"/>
      <c r="KED85" s="38"/>
      <c r="KEE85" s="39"/>
      <c r="KEF85" s="40"/>
      <c r="KEG85" s="40"/>
      <c r="KEH85" s="40"/>
      <c r="KEI85" s="40"/>
      <c r="KEJ85" s="40"/>
      <c r="KEK85" s="40"/>
      <c r="KEL85" s="41"/>
      <c r="KEM85" s="38"/>
      <c r="KEN85" s="39"/>
      <c r="KEO85" s="40"/>
      <c r="KEP85" s="40"/>
      <c r="KEQ85" s="40"/>
      <c r="KER85" s="40"/>
      <c r="KES85" s="40"/>
      <c r="KET85" s="40"/>
      <c r="KEU85" s="41"/>
      <c r="KEV85" s="38"/>
      <c r="KEW85" s="39"/>
      <c r="KEX85" s="40"/>
      <c r="KEY85" s="40"/>
      <c r="KEZ85" s="40"/>
      <c r="KFA85" s="40"/>
      <c r="KFB85" s="40"/>
      <c r="KFC85" s="40"/>
      <c r="KFD85" s="41"/>
      <c r="KFE85" s="38"/>
      <c r="KFF85" s="39"/>
      <c r="KFG85" s="40"/>
      <c r="KFH85" s="40"/>
      <c r="KFI85" s="40"/>
      <c r="KFJ85" s="40"/>
      <c r="KFK85" s="40"/>
      <c r="KFL85" s="40"/>
      <c r="KFM85" s="41"/>
      <c r="KFN85" s="38"/>
      <c r="KFO85" s="39"/>
      <c r="KFP85" s="40"/>
      <c r="KFQ85" s="40"/>
      <c r="KFR85" s="40"/>
      <c r="KFS85" s="40"/>
      <c r="KFT85" s="40"/>
      <c r="KFU85" s="40"/>
      <c r="KFV85" s="41"/>
      <c r="KFW85" s="38"/>
      <c r="KFX85" s="39"/>
      <c r="KFY85" s="40"/>
      <c r="KFZ85" s="40"/>
      <c r="KGA85" s="40"/>
      <c r="KGB85" s="40"/>
      <c r="KGC85" s="40"/>
      <c r="KGD85" s="40"/>
      <c r="KGE85" s="41"/>
      <c r="KGF85" s="38"/>
      <c r="KGG85" s="39"/>
      <c r="KGH85" s="40"/>
      <c r="KGI85" s="40"/>
      <c r="KGJ85" s="40"/>
      <c r="KGK85" s="40"/>
      <c r="KGL85" s="40"/>
      <c r="KGM85" s="40"/>
      <c r="KGN85" s="41"/>
      <c r="KGO85" s="38"/>
      <c r="KGP85" s="39"/>
      <c r="KGQ85" s="40"/>
      <c r="KGR85" s="40"/>
      <c r="KGS85" s="40"/>
      <c r="KGT85" s="40"/>
      <c r="KGU85" s="40"/>
      <c r="KGV85" s="40"/>
      <c r="KGW85" s="41"/>
      <c r="KGX85" s="38"/>
      <c r="KGY85" s="39"/>
      <c r="KGZ85" s="40"/>
      <c r="KHA85" s="40"/>
      <c r="KHB85" s="40"/>
      <c r="KHC85" s="40"/>
      <c r="KHD85" s="40"/>
      <c r="KHE85" s="40"/>
      <c r="KHF85" s="41"/>
      <c r="KHG85" s="38"/>
      <c r="KHH85" s="39"/>
      <c r="KHI85" s="40"/>
      <c r="KHJ85" s="40"/>
      <c r="KHK85" s="40"/>
      <c r="KHL85" s="40"/>
      <c r="KHM85" s="40"/>
      <c r="KHN85" s="40"/>
      <c r="KHO85" s="41"/>
      <c r="KHP85" s="38"/>
      <c r="KHQ85" s="39"/>
      <c r="KHR85" s="40"/>
      <c r="KHS85" s="40"/>
      <c r="KHT85" s="40"/>
      <c r="KHU85" s="40"/>
      <c r="KHV85" s="40"/>
      <c r="KHW85" s="40"/>
      <c r="KHX85" s="41"/>
      <c r="KHY85" s="38"/>
      <c r="KHZ85" s="39"/>
      <c r="KIA85" s="40"/>
      <c r="KIB85" s="40"/>
      <c r="KIC85" s="40"/>
      <c r="KID85" s="40"/>
      <c r="KIE85" s="40"/>
      <c r="KIF85" s="40"/>
      <c r="KIG85" s="41"/>
      <c r="KIH85" s="38"/>
      <c r="KII85" s="39"/>
      <c r="KIJ85" s="40"/>
      <c r="KIK85" s="40"/>
      <c r="KIL85" s="40"/>
      <c r="KIM85" s="40"/>
      <c r="KIN85" s="40"/>
      <c r="KIO85" s="40"/>
      <c r="KIP85" s="41"/>
      <c r="KIQ85" s="38"/>
      <c r="KIR85" s="39"/>
      <c r="KIS85" s="40"/>
      <c r="KIT85" s="40"/>
      <c r="KIU85" s="40"/>
      <c r="KIV85" s="40"/>
      <c r="KIW85" s="40"/>
      <c r="KIX85" s="40"/>
      <c r="KIY85" s="41"/>
      <c r="KIZ85" s="38"/>
      <c r="KJA85" s="39"/>
      <c r="KJB85" s="40"/>
      <c r="KJC85" s="40"/>
      <c r="KJD85" s="40"/>
      <c r="KJE85" s="40"/>
      <c r="KJF85" s="40"/>
      <c r="KJG85" s="40"/>
      <c r="KJH85" s="41"/>
      <c r="KJI85" s="38"/>
      <c r="KJJ85" s="39"/>
      <c r="KJK85" s="40"/>
      <c r="KJL85" s="40"/>
      <c r="KJM85" s="40"/>
      <c r="KJN85" s="40"/>
      <c r="KJO85" s="40"/>
      <c r="KJP85" s="40"/>
      <c r="KJQ85" s="41"/>
      <c r="KJR85" s="38"/>
      <c r="KJS85" s="39"/>
      <c r="KJT85" s="40"/>
      <c r="KJU85" s="40"/>
      <c r="KJV85" s="40"/>
      <c r="KJW85" s="40"/>
      <c r="KJX85" s="40"/>
      <c r="KJY85" s="40"/>
      <c r="KJZ85" s="41"/>
      <c r="KKA85" s="38"/>
      <c r="KKB85" s="39"/>
      <c r="KKC85" s="40"/>
      <c r="KKD85" s="40"/>
      <c r="KKE85" s="40"/>
      <c r="KKF85" s="40"/>
      <c r="KKG85" s="40"/>
      <c r="KKH85" s="40"/>
      <c r="KKI85" s="41"/>
      <c r="KKJ85" s="38"/>
      <c r="KKK85" s="39"/>
      <c r="KKL85" s="40"/>
      <c r="KKM85" s="40"/>
      <c r="KKN85" s="40"/>
      <c r="KKO85" s="40"/>
      <c r="KKP85" s="40"/>
      <c r="KKQ85" s="40"/>
      <c r="KKR85" s="41"/>
      <c r="KKS85" s="38"/>
      <c r="KKT85" s="39"/>
      <c r="KKU85" s="40"/>
      <c r="KKV85" s="40"/>
      <c r="KKW85" s="40"/>
      <c r="KKX85" s="40"/>
      <c r="KKY85" s="40"/>
      <c r="KKZ85" s="40"/>
      <c r="KLA85" s="41"/>
      <c r="KLB85" s="38"/>
      <c r="KLC85" s="39"/>
      <c r="KLD85" s="40"/>
      <c r="KLE85" s="40"/>
      <c r="KLF85" s="40"/>
      <c r="KLG85" s="40"/>
      <c r="KLH85" s="40"/>
      <c r="KLI85" s="40"/>
      <c r="KLJ85" s="41"/>
      <c r="KLK85" s="38"/>
      <c r="KLL85" s="39"/>
      <c r="KLM85" s="40"/>
      <c r="KLN85" s="40"/>
      <c r="KLO85" s="40"/>
      <c r="KLP85" s="40"/>
      <c r="KLQ85" s="40"/>
      <c r="KLR85" s="40"/>
      <c r="KLS85" s="41"/>
      <c r="KLT85" s="38"/>
      <c r="KLU85" s="39"/>
      <c r="KLV85" s="40"/>
      <c r="KLW85" s="40"/>
      <c r="KLX85" s="40"/>
      <c r="KLY85" s="40"/>
      <c r="KLZ85" s="40"/>
      <c r="KMA85" s="40"/>
      <c r="KMB85" s="41"/>
      <c r="KMC85" s="38"/>
      <c r="KMD85" s="39"/>
      <c r="KME85" s="40"/>
      <c r="KMF85" s="40"/>
      <c r="KMG85" s="40"/>
      <c r="KMH85" s="40"/>
      <c r="KMI85" s="40"/>
      <c r="KMJ85" s="40"/>
      <c r="KMK85" s="41"/>
      <c r="KML85" s="38"/>
      <c r="KMM85" s="39"/>
      <c r="KMN85" s="40"/>
      <c r="KMO85" s="40"/>
      <c r="KMP85" s="40"/>
      <c r="KMQ85" s="40"/>
      <c r="KMR85" s="40"/>
      <c r="KMS85" s="40"/>
      <c r="KMT85" s="41"/>
      <c r="KMU85" s="38"/>
      <c r="KMV85" s="39"/>
      <c r="KMW85" s="40"/>
      <c r="KMX85" s="40"/>
      <c r="KMY85" s="40"/>
      <c r="KMZ85" s="40"/>
      <c r="KNA85" s="40"/>
      <c r="KNB85" s="40"/>
      <c r="KNC85" s="41"/>
      <c r="KND85" s="38"/>
      <c r="KNE85" s="39"/>
      <c r="KNF85" s="40"/>
      <c r="KNG85" s="40"/>
      <c r="KNH85" s="40"/>
      <c r="KNI85" s="40"/>
      <c r="KNJ85" s="40"/>
      <c r="KNK85" s="40"/>
      <c r="KNL85" s="41"/>
      <c r="KNM85" s="38"/>
      <c r="KNN85" s="39"/>
      <c r="KNO85" s="40"/>
      <c r="KNP85" s="40"/>
      <c r="KNQ85" s="40"/>
      <c r="KNR85" s="40"/>
      <c r="KNS85" s="40"/>
      <c r="KNT85" s="40"/>
      <c r="KNU85" s="41"/>
      <c r="KNV85" s="38"/>
      <c r="KNW85" s="39"/>
      <c r="KNX85" s="40"/>
      <c r="KNY85" s="40"/>
      <c r="KNZ85" s="40"/>
      <c r="KOA85" s="40"/>
      <c r="KOB85" s="40"/>
      <c r="KOC85" s="40"/>
      <c r="KOD85" s="41"/>
      <c r="KOE85" s="38"/>
      <c r="KOF85" s="39"/>
      <c r="KOG85" s="40"/>
      <c r="KOH85" s="40"/>
      <c r="KOI85" s="40"/>
      <c r="KOJ85" s="40"/>
      <c r="KOK85" s="40"/>
      <c r="KOL85" s="40"/>
      <c r="KOM85" s="41"/>
      <c r="KON85" s="38"/>
      <c r="KOO85" s="39"/>
      <c r="KOP85" s="40"/>
      <c r="KOQ85" s="40"/>
      <c r="KOR85" s="40"/>
      <c r="KOS85" s="40"/>
      <c r="KOT85" s="40"/>
      <c r="KOU85" s="40"/>
      <c r="KOV85" s="41"/>
      <c r="KOW85" s="38"/>
      <c r="KOX85" s="39"/>
      <c r="KOY85" s="40"/>
      <c r="KOZ85" s="40"/>
      <c r="KPA85" s="40"/>
      <c r="KPB85" s="40"/>
      <c r="KPC85" s="40"/>
      <c r="KPD85" s="40"/>
      <c r="KPE85" s="41"/>
      <c r="KPF85" s="38"/>
      <c r="KPG85" s="39"/>
      <c r="KPH85" s="40"/>
      <c r="KPI85" s="40"/>
      <c r="KPJ85" s="40"/>
      <c r="KPK85" s="40"/>
      <c r="KPL85" s="40"/>
      <c r="KPM85" s="40"/>
      <c r="KPN85" s="41"/>
      <c r="KPO85" s="38"/>
      <c r="KPP85" s="39"/>
      <c r="KPQ85" s="40"/>
      <c r="KPR85" s="40"/>
      <c r="KPS85" s="40"/>
      <c r="KPT85" s="40"/>
      <c r="KPU85" s="40"/>
      <c r="KPV85" s="40"/>
      <c r="KPW85" s="41"/>
      <c r="KPX85" s="38"/>
      <c r="KPY85" s="39"/>
      <c r="KPZ85" s="40"/>
      <c r="KQA85" s="40"/>
      <c r="KQB85" s="40"/>
      <c r="KQC85" s="40"/>
      <c r="KQD85" s="40"/>
      <c r="KQE85" s="40"/>
      <c r="KQF85" s="41"/>
      <c r="KQG85" s="38"/>
      <c r="KQH85" s="39"/>
      <c r="KQI85" s="40"/>
      <c r="KQJ85" s="40"/>
      <c r="KQK85" s="40"/>
      <c r="KQL85" s="40"/>
      <c r="KQM85" s="40"/>
      <c r="KQN85" s="40"/>
      <c r="KQO85" s="41"/>
      <c r="KQP85" s="38"/>
      <c r="KQQ85" s="39"/>
      <c r="KQR85" s="40"/>
      <c r="KQS85" s="40"/>
      <c r="KQT85" s="40"/>
      <c r="KQU85" s="40"/>
      <c r="KQV85" s="40"/>
      <c r="KQW85" s="40"/>
      <c r="KQX85" s="41"/>
      <c r="KQY85" s="38"/>
      <c r="KQZ85" s="39"/>
      <c r="KRA85" s="40"/>
      <c r="KRB85" s="40"/>
      <c r="KRC85" s="40"/>
      <c r="KRD85" s="40"/>
      <c r="KRE85" s="40"/>
      <c r="KRF85" s="40"/>
      <c r="KRG85" s="41"/>
      <c r="KRH85" s="38"/>
      <c r="KRI85" s="39"/>
      <c r="KRJ85" s="40"/>
      <c r="KRK85" s="40"/>
      <c r="KRL85" s="40"/>
      <c r="KRM85" s="40"/>
      <c r="KRN85" s="40"/>
      <c r="KRO85" s="40"/>
      <c r="KRP85" s="41"/>
      <c r="KRQ85" s="38"/>
      <c r="KRR85" s="39"/>
      <c r="KRS85" s="40"/>
      <c r="KRT85" s="40"/>
      <c r="KRU85" s="40"/>
      <c r="KRV85" s="40"/>
      <c r="KRW85" s="40"/>
      <c r="KRX85" s="40"/>
      <c r="KRY85" s="41"/>
      <c r="KRZ85" s="38"/>
      <c r="KSA85" s="39"/>
      <c r="KSB85" s="40"/>
      <c r="KSC85" s="40"/>
      <c r="KSD85" s="40"/>
      <c r="KSE85" s="40"/>
      <c r="KSF85" s="40"/>
      <c r="KSG85" s="40"/>
      <c r="KSH85" s="41"/>
      <c r="KSI85" s="38"/>
      <c r="KSJ85" s="39"/>
      <c r="KSK85" s="40"/>
      <c r="KSL85" s="40"/>
      <c r="KSM85" s="40"/>
      <c r="KSN85" s="40"/>
      <c r="KSO85" s="40"/>
      <c r="KSP85" s="40"/>
      <c r="KSQ85" s="41"/>
      <c r="KSR85" s="38"/>
      <c r="KSS85" s="39"/>
      <c r="KST85" s="40"/>
      <c r="KSU85" s="40"/>
      <c r="KSV85" s="40"/>
      <c r="KSW85" s="40"/>
      <c r="KSX85" s="40"/>
      <c r="KSY85" s="40"/>
      <c r="KSZ85" s="41"/>
      <c r="KTA85" s="38"/>
      <c r="KTB85" s="39"/>
      <c r="KTC85" s="40"/>
      <c r="KTD85" s="40"/>
      <c r="KTE85" s="40"/>
      <c r="KTF85" s="40"/>
      <c r="KTG85" s="40"/>
      <c r="KTH85" s="40"/>
      <c r="KTI85" s="41"/>
      <c r="KTJ85" s="38"/>
      <c r="KTK85" s="39"/>
      <c r="KTL85" s="40"/>
      <c r="KTM85" s="40"/>
      <c r="KTN85" s="40"/>
      <c r="KTO85" s="40"/>
      <c r="KTP85" s="40"/>
      <c r="KTQ85" s="40"/>
      <c r="KTR85" s="41"/>
      <c r="KTS85" s="38"/>
      <c r="KTT85" s="39"/>
      <c r="KTU85" s="40"/>
      <c r="KTV85" s="40"/>
      <c r="KTW85" s="40"/>
      <c r="KTX85" s="40"/>
      <c r="KTY85" s="40"/>
      <c r="KTZ85" s="40"/>
      <c r="KUA85" s="41"/>
      <c r="KUB85" s="38"/>
      <c r="KUC85" s="39"/>
      <c r="KUD85" s="40"/>
      <c r="KUE85" s="40"/>
      <c r="KUF85" s="40"/>
      <c r="KUG85" s="40"/>
      <c r="KUH85" s="40"/>
      <c r="KUI85" s="40"/>
      <c r="KUJ85" s="41"/>
      <c r="KUK85" s="38"/>
      <c r="KUL85" s="39"/>
      <c r="KUM85" s="40"/>
      <c r="KUN85" s="40"/>
      <c r="KUO85" s="40"/>
      <c r="KUP85" s="40"/>
      <c r="KUQ85" s="40"/>
      <c r="KUR85" s="40"/>
      <c r="KUS85" s="41"/>
      <c r="KUT85" s="38"/>
      <c r="KUU85" s="39"/>
      <c r="KUV85" s="40"/>
      <c r="KUW85" s="40"/>
      <c r="KUX85" s="40"/>
      <c r="KUY85" s="40"/>
      <c r="KUZ85" s="40"/>
      <c r="KVA85" s="40"/>
      <c r="KVB85" s="41"/>
      <c r="KVC85" s="38"/>
      <c r="KVD85" s="39"/>
      <c r="KVE85" s="40"/>
      <c r="KVF85" s="40"/>
      <c r="KVG85" s="40"/>
      <c r="KVH85" s="40"/>
      <c r="KVI85" s="40"/>
      <c r="KVJ85" s="40"/>
      <c r="KVK85" s="41"/>
      <c r="KVL85" s="38"/>
      <c r="KVM85" s="39"/>
      <c r="KVN85" s="40"/>
      <c r="KVO85" s="40"/>
      <c r="KVP85" s="40"/>
      <c r="KVQ85" s="40"/>
      <c r="KVR85" s="40"/>
      <c r="KVS85" s="40"/>
      <c r="KVT85" s="41"/>
      <c r="KVU85" s="38"/>
      <c r="KVV85" s="39"/>
      <c r="KVW85" s="40"/>
      <c r="KVX85" s="40"/>
      <c r="KVY85" s="40"/>
      <c r="KVZ85" s="40"/>
      <c r="KWA85" s="40"/>
      <c r="KWB85" s="40"/>
      <c r="KWC85" s="41"/>
      <c r="KWD85" s="38"/>
      <c r="KWE85" s="39"/>
      <c r="KWF85" s="40"/>
      <c r="KWG85" s="40"/>
      <c r="KWH85" s="40"/>
      <c r="KWI85" s="40"/>
      <c r="KWJ85" s="40"/>
      <c r="KWK85" s="40"/>
      <c r="KWL85" s="41"/>
      <c r="KWM85" s="38"/>
      <c r="KWN85" s="39"/>
      <c r="KWO85" s="40"/>
      <c r="KWP85" s="40"/>
      <c r="KWQ85" s="40"/>
      <c r="KWR85" s="40"/>
      <c r="KWS85" s="40"/>
      <c r="KWT85" s="40"/>
      <c r="KWU85" s="41"/>
      <c r="KWV85" s="38"/>
      <c r="KWW85" s="39"/>
      <c r="KWX85" s="40"/>
      <c r="KWY85" s="40"/>
      <c r="KWZ85" s="40"/>
      <c r="KXA85" s="40"/>
      <c r="KXB85" s="40"/>
      <c r="KXC85" s="40"/>
      <c r="KXD85" s="41"/>
      <c r="KXE85" s="38"/>
      <c r="KXF85" s="39"/>
      <c r="KXG85" s="40"/>
      <c r="KXH85" s="40"/>
      <c r="KXI85" s="40"/>
      <c r="KXJ85" s="40"/>
      <c r="KXK85" s="40"/>
      <c r="KXL85" s="40"/>
      <c r="KXM85" s="41"/>
      <c r="KXN85" s="38"/>
      <c r="KXO85" s="39"/>
      <c r="KXP85" s="40"/>
      <c r="KXQ85" s="40"/>
      <c r="KXR85" s="40"/>
      <c r="KXS85" s="40"/>
      <c r="KXT85" s="40"/>
      <c r="KXU85" s="40"/>
      <c r="KXV85" s="41"/>
      <c r="KXW85" s="38"/>
      <c r="KXX85" s="39"/>
      <c r="KXY85" s="40"/>
      <c r="KXZ85" s="40"/>
      <c r="KYA85" s="40"/>
      <c r="KYB85" s="40"/>
      <c r="KYC85" s="40"/>
      <c r="KYD85" s="40"/>
      <c r="KYE85" s="41"/>
      <c r="KYF85" s="38"/>
      <c r="KYG85" s="39"/>
      <c r="KYH85" s="40"/>
      <c r="KYI85" s="40"/>
      <c r="KYJ85" s="40"/>
      <c r="KYK85" s="40"/>
      <c r="KYL85" s="40"/>
      <c r="KYM85" s="40"/>
      <c r="KYN85" s="41"/>
      <c r="KYO85" s="38"/>
      <c r="KYP85" s="39"/>
      <c r="KYQ85" s="40"/>
      <c r="KYR85" s="40"/>
      <c r="KYS85" s="40"/>
      <c r="KYT85" s="40"/>
      <c r="KYU85" s="40"/>
      <c r="KYV85" s="40"/>
      <c r="KYW85" s="41"/>
      <c r="KYX85" s="38"/>
      <c r="KYY85" s="39"/>
      <c r="KYZ85" s="40"/>
      <c r="KZA85" s="40"/>
      <c r="KZB85" s="40"/>
      <c r="KZC85" s="40"/>
      <c r="KZD85" s="40"/>
      <c r="KZE85" s="40"/>
      <c r="KZF85" s="41"/>
      <c r="KZG85" s="38"/>
      <c r="KZH85" s="39"/>
      <c r="KZI85" s="40"/>
      <c r="KZJ85" s="40"/>
      <c r="KZK85" s="40"/>
      <c r="KZL85" s="40"/>
      <c r="KZM85" s="40"/>
      <c r="KZN85" s="40"/>
      <c r="KZO85" s="41"/>
      <c r="KZP85" s="38"/>
      <c r="KZQ85" s="39"/>
      <c r="KZR85" s="40"/>
      <c r="KZS85" s="40"/>
      <c r="KZT85" s="40"/>
      <c r="KZU85" s="40"/>
      <c r="KZV85" s="40"/>
      <c r="KZW85" s="40"/>
      <c r="KZX85" s="41"/>
      <c r="KZY85" s="38"/>
      <c r="KZZ85" s="39"/>
      <c r="LAA85" s="40"/>
      <c r="LAB85" s="40"/>
      <c r="LAC85" s="40"/>
      <c r="LAD85" s="40"/>
      <c r="LAE85" s="40"/>
      <c r="LAF85" s="40"/>
      <c r="LAG85" s="41"/>
      <c r="LAH85" s="38"/>
      <c r="LAI85" s="39"/>
      <c r="LAJ85" s="40"/>
      <c r="LAK85" s="40"/>
      <c r="LAL85" s="40"/>
      <c r="LAM85" s="40"/>
      <c r="LAN85" s="40"/>
      <c r="LAO85" s="40"/>
      <c r="LAP85" s="41"/>
      <c r="LAQ85" s="38"/>
      <c r="LAR85" s="39"/>
      <c r="LAS85" s="40"/>
      <c r="LAT85" s="40"/>
      <c r="LAU85" s="40"/>
      <c r="LAV85" s="40"/>
      <c r="LAW85" s="40"/>
      <c r="LAX85" s="40"/>
      <c r="LAY85" s="41"/>
      <c r="LAZ85" s="38"/>
      <c r="LBA85" s="39"/>
      <c r="LBB85" s="40"/>
      <c r="LBC85" s="40"/>
      <c r="LBD85" s="40"/>
      <c r="LBE85" s="40"/>
      <c r="LBF85" s="40"/>
      <c r="LBG85" s="40"/>
      <c r="LBH85" s="41"/>
      <c r="LBI85" s="38"/>
      <c r="LBJ85" s="39"/>
      <c r="LBK85" s="40"/>
      <c r="LBL85" s="40"/>
      <c r="LBM85" s="40"/>
      <c r="LBN85" s="40"/>
      <c r="LBO85" s="40"/>
      <c r="LBP85" s="40"/>
      <c r="LBQ85" s="41"/>
      <c r="LBR85" s="38"/>
      <c r="LBS85" s="39"/>
      <c r="LBT85" s="40"/>
      <c r="LBU85" s="40"/>
      <c r="LBV85" s="40"/>
      <c r="LBW85" s="40"/>
      <c r="LBX85" s="40"/>
      <c r="LBY85" s="40"/>
      <c r="LBZ85" s="41"/>
      <c r="LCA85" s="38"/>
      <c r="LCB85" s="39"/>
      <c r="LCC85" s="40"/>
      <c r="LCD85" s="40"/>
      <c r="LCE85" s="40"/>
      <c r="LCF85" s="40"/>
      <c r="LCG85" s="40"/>
      <c r="LCH85" s="40"/>
      <c r="LCI85" s="41"/>
      <c r="LCJ85" s="38"/>
      <c r="LCK85" s="39"/>
      <c r="LCL85" s="40"/>
      <c r="LCM85" s="40"/>
      <c r="LCN85" s="40"/>
      <c r="LCO85" s="40"/>
      <c r="LCP85" s="40"/>
      <c r="LCQ85" s="40"/>
      <c r="LCR85" s="41"/>
      <c r="LCS85" s="38"/>
      <c r="LCT85" s="39"/>
      <c r="LCU85" s="40"/>
      <c r="LCV85" s="40"/>
      <c r="LCW85" s="40"/>
      <c r="LCX85" s="40"/>
      <c r="LCY85" s="40"/>
      <c r="LCZ85" s="40"/>
      <c r="LDA85" s="41"/>
      <c r="LDB85" s="38"/>
      <c r="LDC85" s="39"/>
      <c r="LDD85" s="40"/>
      <c r="LDE85" s="40"/>
      <c r="LDF85" s="40"/>
      <c r="LDG85" s="40"/>
      <c r="LDH85" s="40"/>
      <c r="LDI85" s="40"/>
      <c r="LDJ85" s="41"/>
      <c r="LDK85" s="38"/>
      <c r="LDL85" s="39"/>
      <c r="LDM85" s="40"/>
      <c r="LDN85" s="40"/>
      <c r="LDO85" s="40"/>
      <c r="LDP85" s="40"/>
      <c r="LDQ85" s="40"/>
      <c r="LDR85" s="40"/>
      <c r="LDS85" s="41"/>
      <c r="LDT85" s="38"/>
      <c r="LDU85" s="39"/>
      <c r="LDV85" s="40"/>
      <c r="LDW85" s="40"/>
      <c r="LDX85" s="40"/>
      <c r="LDY85" s="40"/>
      <c r="LDZ85" s="40"/>
      <c r="LEA85" s="40"/>
      <c r="LEB85" s="41"/>
      <c r="LEC85" s="38"/>
      <c r="LED85" s="39"/>
      <c r="LEE85" s="40"/>
      <c r="LEF85" s="40"/>
      <c r="LEG85" s="40"/>
      <c r="LEH85" s="40"/>
      <c r="LEI85" s="40"/>
      <c r="LEJ85" s="40"/>
      <c r="LEK85" s="41"/>
      <c r="LEL85" s="38"/>
      <c r="LEM85" s="39"/>
      <c r="LEN85" s="40"/>
      <c r="LEO85" s="40"/>
      <c r="LEP85" s="40"/>
      <c r="LEQ85" s="40"/>
      <c r="LER85" s="40"/>
      <c r="LES85" s="40"/>
      <c r="LET85" s="41"/>
      <c r="LEU85" s="38"/>
      <c r="LEV85" s="39"/>
      <c r="LEW85" s="40"/>
      <c r="LEX85" s="40"/>
      <c r="LEY85" s="40"/>
      <c r="LEZ85" s="40"/>
      <c r="LFA85" s="40"/>
      <c r="LFB85" s="40"/>
      <c r="LFC85" s="41"/>
      <c r="LFD85" s="38"/>
      <c r="LFE85" s="39"/>
      <c r="LFF85" s="40"/>
      <c r="LFG85" s="40"/>
      <c r="LFH85" s="40"/>
      <c r="LFI85" s="40"/>
      <c r="LFJ85" s="40"/>
      <c r="LFK85" s="40"/>
      <c r="LFL85" s="41"/>
      <c r="LFM85" s="38"/>
      <c r="LFN85" s="39"/>
      <c r="LFO85" s="40"/>
      <c r="LFP85" s="40"/>
      <c r="LFQ85" s="40"/>
      <c r="LFR85" s="40"/>
      <c r="LFS85" s="40"/>
      <c r="LFT85" s="40"/>
      <c r="LFU85" s="41"/>
      <c r="LFV85" s="38"/>
      <c r="LFW85" s="39"/>
      <c r="LFX85" s="40"/>
      <c r="LFY85" s="40"/>
      <c r="LFZ85" s="40"/>
      <c r="LGA85" s="40"/>
      <c r="LGB85" s="40"/>
      <c r="LGC85" s="40"/>
      <c r="LGD85" s="41"/>
      <c r="LGE85" s="38"/>
      <c r="LGF85" s="39"/>
      <c r="LGG85" s="40"/>
      <c r="LGH85" s="40"/>
      <c r="LGI85" s="40"/>
      <c r="LGJ85" s="40"/>
      <c r="LGK85" s="40"/>
      <c r="LGL85" s="40"/>
      <c r="LGM85" s="41"/>
      <c r="LGN85" s="38"/>
      <c r="LGO85" s="39"/>
      <c r="LGP85" s="40"/>
      <c r="LGQ85" s="40"/>
      <c r="LGR85" s="40"/>
      <c r="LGS85" s="40"/>
      <c r="LGT85" s="40"/>
      <c r="LGU85" s="40"/>
      <c r="LGV85" s="41"/>
      <c r="LGW85" s="38"/>
      <c r="LGX85" s="39"/>
      <c r="LGY85" s="40"/>
      <c r="LGZ85" s="40"/>
      <c r="LHA85" s="40"/>
      <c r="LHB85" s="40"/>
      <c r="LHC85" s="40"/>
      <c r="LHD85" s="40"/>
      <c r="LHE85" s="41"/>
      <c r="LHF85" s="38"/>
      <c r="LHG85" s="39"/>
      <c r="LHH85" s="40"/>
      <c r="LHI85" s="40"/>
      <c r="LHJ85" s="40"/>
      <c r="LHK85" s="40"/>
      <c r="LHL85" s="40"/>
      <c r="LHM85" s="40"/>
      <c r="LHN85" s="41"/>
      <c r="LHO85" s="38"/>
      <c r="LHP85" s="39"/>
      <c r="LHQ85" s="40"/>
      <c r="LHR85" s="40"/>
      <c r="LHS85" s="40"/>
      <c r="LHT85" s="40"/>
      <c r="LHU85" s="40"/>
      <c r="LHV85" s="40"/>
      <c r="LHW85" s="41"/>
      <c r="LHX85" s="38"/>
      <c r="LHY85" s="39"/>
      <c r="LHZ85" s="40"/>
      <c r="LIA85" s="40"/>
      <c r="LIB85" s="40"/>
      <c r="LIC85" s="40"/>
      <c r="LID85" s="40"/>
      <c r="LIE85" s="40"/>
      <c r="LIF85" s="41"/>
      <c r="LIG85" s="38"/>
      <c r="LIH85" s="39"/>
      <c r="LII85" s="40"/>
      <c r="LIJ85" s="40"/>
      <c r="LIK85" s="40"/>
      <c r="LIL85" s="40"/>
      <c r="LIM85" s="40"/>
      <c r="LIN85" s="40"/>
      <c r="LIO85" s="41"/>
      <c r="LIP85" s="38"/>
      <c r="LIQ85" s="39"/>
      <c r="LIR85" s="40"/>
      <c r="LIS85" s="40"/>
      <c r="LIT85" s="40"/>
      <c r="LIU85" s="40"/>
      <c r="LIV85" s="40"/>
      <c r="LIW85" s="40"/>
      <c r="LIX85" s="41"/>
      <c r="LIY85" s="38"/>
      <c r="LIZ85" s="39"/>
      <c r="LJA85" s="40"/>
      <c r="LJB85" s="40"/>
      <c r="LJC85" s="40"/>
      <c r="LJD85" s="40"/>
      <c r="LJE85" s="40"/>
      <c r="LJF85" s="40"/>
      <c r="LJG85" s="41"/>
      <c r="LJH85" s="38"/>
      <c r="LJI85" s="39"/>
      <c r="LJJ85" s="40"/>
      <c r="LJK85" s="40"/>
      <c r="LJL85" s="40"/>
      <c r="LJM85" s="40"/>
      <c r="LJN85" s="40"/>
      <c r="LJO85" s="40"/>
      <c r="LJP85" s="41"/>
      <c r="LJQ85" s="38"/>
      <c r="LJR85" s="39"/>
      <c r="LJS85" s="40"/>
      <c r="LJT85" s="40"/>
      <c r="LJU85" s="40"/>
      <c r="LJV85" s="40"/>
      <c r="LJW85" s="40"/>
      <c r="LJX85" s="40"/>
      <c r="LJY85" s="41"/>
      <c r="LJZ85" s="38"/>
      <c r="LKA85" s="39"/>
      <c r="LKB85" s="40"/>
      <c r="LKC85" s="40"/>
      <c r="LKD85" s="40"/>
      <c r="LKE85" s="40"/>
      <c r="LKF85" s="40"/>
      <c r="LKG85" s="40"/>
      <c r="LKH85" s="41"/>
      <c r="LKI85" s="38"/>
      <c r="LKJ85" s="39"/>
      <c r="LKK85" s="40"/>
      <c r="LKL85" s="40"/>
      <c r="LKM85" s="40"/>
      <c r="LKN85" s="40"/>
      <c r="LKO85" s="40"/>
      <c r="LKP85" s="40"/>
      <c r="LKQ85" s="41"/>
      <c r="LKR85" s="38"/>
      <c r="LKS85" s="39"/>
      <c r="LKT85" s="40"/>
      <c r="LKU85" s="40"/>
      <c r="LKV85" s="40"/>
      <c r="LKW85" s="40"/>
      <c r="LKX85" s="40"/>
      <c r="LKY85" s="40"/>
      <c r="LKZ85" s="41"/>
      <c r="LLA85" s="38"/>
      <c r="LLB85" s="39"/>
      <c r="LLC85" s="40"/>
      <c r="LLD85" s="40"/>
      <c r="LLE85" s="40"/>
      <c r="LLF85" s="40"/>
      <c r="LLG85" s="40"/>
      <c r="LLH85" s="40"/>
      <c r="LLI85" s="41"/>
      <c r="LLJ85" s="38"/>
      <c r="LLK85" s="39"/>
      <c r="LLL85" s="40"/>
      <c r="LLM85" s="40"/>
      <c r="LLN85" s="40"/>
      <c r="LLO85" s="40"/>
      <c r="LLP85" s="40"/>
      <c r="LLQ85" s="40"/>
      <c r="LLR85" s="41"/>
      <c r="LLS85" s="38"/>
      <c r="LLT85" s="39"/>
      <c r="LLU85" s="40"/>
      <c r="LLV85" s="40"/>
      <c r="LLW85" s="40"/>
      <c r="LLX85" s="40"/>
      <c r="LLY85" s="40"/>
      <c r="LLZ85" s="40"/>
      <c r="LMA85" s="41"/>
      <c r="LMB85" s="38"/>
      <c r="LMC85" s="39"/>
      <c r="LMD85" s="40"/>
      <c r="LME85" s="40"/>
      <c r="LMF85" s="40"/>
      <c r="LMG85" s="40"/>
      <c r="LMH85" s="40"/>
      <c r="LMI85" s="40"/>
      <c r="LMJ85" s="41"/>
      <c r="LMK85" s="38"/>
      <c r="LML85" s="39"/>
      <c r="LMM85" s="40"/>
      <c r="LMN85" s="40"/>
      <c r="LMO85" s="40"/>
      <c r="LMP85" s="40"/>
      <c r="LMQ85" s="40"/>
      <c r="LMR85" s="40"/>
      <c r="LMS85" s="41"/>
      <c r="LMT85" s="38"/>
      <c r="LMU85" s="39"/>
      <c r="LMV85" s="40"/>
      <c r="LMW85" s="40"/>
      <c r="LMX85" s="40"/>
      <c r="LMY85" s="40"/>
      <c r="LMZ85" s="40"/>
      <c r="LNA85" s="40"/>
      <c r="LNB85" s="41"/>
      <c r="LNC85" s="38"/>
      <c r="LND85" s="39"/>
      <c r="LNE85" s="40"/>
      <c r="LNF85" s="40"/>
      <c r="LNG85" s="40"/>
      <c r="LNH85" s="40"/>
      <c r="LNI85" s="40"/>
      <c r="LNJ85" s="40"/>
      <c r="LNK85" s="41"/>
      <c r="LNL85" s="38"/>
      <c r="LNM85" s="39"/>
      <c r="LNN85" s="40"/>
      <c r="LNO85" s="40"/>
      <c r="LNP85" s="40"/>
      <c r="LNQ85" s="40"/>
      <c r="LNR85" s="40"/>
      <c r="LNS85" s="40"/>
      <c r="LNT85" s="41"/>
      <c r="LNU85" s="38"/>
      <c r="LNV85" s="39"/>
      <c r="LNW85" s="40"/>
      <c r="LNX85" s="40"/>
      <c r="LNY85" s="40"/>
      <c r="LNZ85" s="40"/>
      <c r="LOA85" s="40"/>
      <c r="LOB85" s="40"/>
      <c r="LOC85" s="41"/>
      <c r="LOD85" s="38"/>
      <c r="LOE85" s="39"/>
      <c r="LOF85" s="40"/>
      <c r="LOG85" s="40"/>
      <c r="LOH85" s="40"/>
      <c r="LOI85" s="40"/>
      <c r="LOJ85" s="40"/>
      <c r="LOK85" s="40"/>
      <c r="LOL85" s="41"/>
      <c r="LOM85" s="38"/>
      <c r="LON85" s="39"/>
      <c r="LOO85" s="40"/>
      <c r="LOP85" s="40"/>
      <c r="LOQ85" s="40"/>
      <c r="LOR85" s="40"/>
      <c r="LOS85" s="40"/>
      <c r="LOT85" s="40"/>
      <c r="LOU85" s="41"/>
      <c r="LOV85" s="38"/>
      <c r="LOW85" s="39"/>
      <c r="LOX85" s="40"/>
      <c r="LOY85" s="40"/>
      <c r="LOZ85" s="40"/>
      <c r="LPA85" s="40"/>
      <c r="LPB85" s="40"/>
      <c r="LPC85" s="40"/>
      <c r="LPD85" s="41"/>
      <c r="LPE85" s="38"/>
      <c r="LPF85" s="39"/>
      <c r="LPG85" s="40"/>
      <c r="LPH85" s="40"/>
      <c r="LPI85" s="40"/>
      <c r="LPJ85" s="40"/>
      <c r="LPK85" s="40"/>
      <c r="LPL85" s="40"/>
      <c r="LPM85" s="41"/>
      <c r="LPN85" s="38"/>
      <c r="LPO85" s="39"/>
      <c r="LPP85" s="40"/>
      <c r="LPQ85" s="40"/>
      <c r="LPR85" s="40"/>
      <c r="LPS85" s="40"/>
      <c r="LPT85" s="40"/>
      <c r="LPU85" s="40"/>
      <c r="LPV85" s="41"/>
      <c r="LPW85" s="38"/>
      <c r="LPX85" s="39"/>
      <c r="LPY85" s="40"/>
      <c r="LPZ85" s="40"/>
      <c r="LQA85" s="40"/>
      <c r="LQB85" s="40"/>
      <c r="LQC85" s="40"/>
      <c r="LQD85" s="40"/>
      <c r="LQE85" s="41"/>
      <c r="LQF85" s="38"/>
      <c r="LQG85" s="39"/>
      <c r="LQH85" s="40"/>
      <c r="LQI85" s="40"/>
      <c r="LQJ85" s="40"/>
      <c r="LQK85" s="40"/>
      <c r="LQL85" s="40"/>
      <c r="LQM85" s="40"/>
      <c r="LQN85" s="41"/>
      <c r="LQO85" s="38"/>
      <c r="LQP85" s="39"/>
      <c r="LQQ85" s="40"/>
      <c r="LQR85" s="40"/>
      <c r="LQS85" s="40"/>
      <c r="LQT85" s="40"/>
      <c r="LQU85" s="40"/>
      <c r="LQV85" s="40"/>
      <c r="LQW85" s="41"/>
      <c r="LQX85" s="38"/>
      <c r="LQY85" s="39"/>
      <c r="LQZ85" s="40"/>
      <c r="LRA85" s="40"/>
      <c r="LRB85" s="40"/>
      <c r="LRC85" s="40"/>
      <c r="LRD85" s="40"/>
      <c r="LRE85" s="40"/>
      <c r="LRF85" s="41"/>
      <c r="LRG85" s="38"/>
      <c r="LRH85" s="39"/>
      <c r="LRI85" s="40"/>
      <c r="LRJ85" s="40"/>
      <c r="LRK85" s="40"/>
      <c r="LRL85" s="40"/>
      <c r="LRM85" s="40"/>
      <c r="LRN85" s="40"/>
      <c r="LRO85" s="41"/>
      <c r="LRP85" s="38"/>
      <c r="LRQ85" s="39"/>
      <c r="LRR85" s="40"/>
      <c r="LRS85" s="40"/>
      <c r="LRT85" s="40"/>
      <c r="LRU85" s="40"/>
      <c r="LRV85" s="40"/>
      <c r="LRW85" s="40"/>
      <c r="LRX85" s="41"/>
      <c r="LRY85" s="38"/>
      <c r="LRZ85" s="39"/>
      <c r="LSA85" s="40"/>
      <c r="LSB85" s="40"/>
      <c r="LSC85" s="40"/>
      <c r="LSD85" s="40"/>
      <c r="LSE85" s="40"/>
      <c r="LSF85" s="40"/>
      <c r="LSG85" s="41"/>
      <c r="LSH85" s="38"/>
      <c r="LSI85" s="39"/>
      <c r="LSJ85" s="40"/>
      <c r="LSK85" s="40"/>
      <c r="LSL85" s="40"/>
      <c r="LSM85" s="40"/>
      <c r="LSN85" s="40"/>
      <c r="LSO85" s="40"/>
      <c r="LSP85" s="41"/>
      <c r="LSQ85" s="38"/>
      <c r="LSR85" s="39"/>
      <c r="LSS85" s="40"/>
      <c r="LST85" s="40"/>
      <c r="LSU85" s="40"/>
      <c r="LSV85" s="40"/>
      <c r="LSW85" s="40"/>
      <c r="LSX85" s="40"/>
      <c r="LSY85" s="41"/>
      <c r="LSZ85" s="38"/>
      <c r="LTA85" s="39"/>
      <c r="LTB85" s="40"/>
      <c r="LTC85" s="40"/>
      <c r="LTD85" s="40"/>
      <c r="LTE85" s="40"/>
      <c r="LTF85" s="40"/>
      <c r="LTG85" s="40"/>
      <c r="LTH85" s="41"/>
      <c r="LTI85" s="38"/>
      <c r="LTJ85" s="39"/>
      <c r="LTK85" s="40"/>
      <c r="LTL85" s="40"/>
      <c r="LTM85" s="40"/>
      <c r="LTN85" s="40"/>
      <c r="LTO85" s="40"/>
      <c r="LTP85" s="40"/>
      <c r="LTQ85" s="41"/>
      <c r="LTR85" s="38"/>
      <c r="LTS85" s="39"/>
      <c r="LTT85" s="40"/>
      <c r="LTU85" s="40"/>
      <c r="LTV85" s="40"/>
      <c r="LTW85" s="40"/>
      <c r="LTX85" s="40"/>
      <c r="LTY85" s="40"/>
      <c r="LTZ85" s="41"/>
      <c r="LUA85" s="38"/>
      <c r="LUB85" s="39"/>
      <c r="LUC85" s="40"/>
      <c r="LUD85" s="40"/>
      <c r="LUE85" s="40"/>
      <c r="LUF85" s="40"/>
      <c r="LUG85" s="40"/>
      <c r="LUH85" s="40"/>
      <c r="LUI85" s="41"/>
      <c r="LUJ85" s="38"/>
      <c r="LUK85" s="39"/>
      <c r="LUL85" s="40"/>
      <c r="LUM85" s="40"/>
      <c r="LUN85" s="40"/>
      <c r="LUO85" s="40"/>
      <c r="LUP85" s="40"/>
      <c r="LUQ85" s="40"/>
      <c r="LUR85" s="41"/>
      <c r="LUS85" s="38"/>
      <c r="LUT85" s="39"/>
      <c r="LUU85" s="40"/>
      <c r="LUV85" s="40"/>
      <c r="LUW85" s="40"/>
      <c r="LUX85" s="40"/>
      <c r="LUY85" s="40"/>
      <c r="LUZ85" s="40"/>
      <c r="LVA85" s="41"/>
      <c r="LVB85" s="38"/>
      <c r="LVC85" s="39"/>
      <c r="LVD85" s="40"/>
      <c r="LVE85" s="40"/>
      <c r="LVF85" s="40"/>
      <c r="LVG85" s="40"/>
      <c r="LVH85" s="40"/>
      <c r="LVI85" s="40"/>
      <c r="LVJ85" s="41"/>
      <c r="LVK85" s="38"/>
      <c r="LVL85" s="39"/>
      <c r="LVM85" s="40"/>
      <c r="LVN85" s="40"/>
      <c r="LVO85" s="40"/>
      <c r="LVP85" s="40"/>
      <c r="LVQ85" s="40"/>
      <c r="LVR85" s="40"/>
      <c r="LVS85" s="41"/>
      <c r="LVT85" s="38"/>
      <c r="LVU85" s="39"/>
      <c r="LVV85" s="40"/>
      <c r="LVW85" s="40"/>
      <c r="LVX85" s="40"/>
      <c r="LVY85" s="40"/>
      <c r="LVZ85" s="40"/>
      <c r="LWA85" s="40"/>
      <c r="LWB85" s="41"/>
      <c r="LWC85" s="38"/>
      <c r="LWD85" s="39"/>
      <c r="LWE85" s="40"/>
      <c r="LWF85" s="40"/>
      <c r="LWG85" s="40"/>
      <c r="LWH85" s="40"/>
      <c r="LWI85" s="40"/>
      <c r="LWJ85" s="40"/>
      <c r="LWK85" s="41"/>
      <c r="LWL85" s="38"/>
      <c r="LWM85" s="39"/>
      <c r="LWN85" s="40"/>
      <c r="LWO85" s="40"/>
      <c r="LWP85" s="40"/>
      <c r="LWQ85" s="40"/>
      <c r="LWR85" s="40"/>
      <c r="LWS85" s="40"/>
      <c r="LWT85" s="41"/>
      <c r="LWU85" s="38"/>
      <c r="LWV85" s="39"/>
      <c r="LWW85" s="40"/>
      <c r="LWX85" s="40"/>
      <c r="LWY85" s="40"/>
      <c r="LWZ85" s="40"/>
      <c r="LXA85" s="40"/>
      <c r="LXB85" s="40"/>
      <c r="LXC85" s="41"/>
      <c r="LXD85" s="38"/>
      <c r="LXE85" s="39"/>
      <c r="LXF85" s="40"/>
      <c r="LXG85" s="40"/>
      <c r="LXH85" s="40"/>
      <c r="LXI85" s="40"/>
      <c r="LXJ85" s="40"/>
      <c r="LXK85" s="40"/>
      <c r="LXL85" s="41"/>
      <c r="LXM85" s="38"/>
      <c r="LXN85" s="39"/>
      <c r="LXO85" s="40"/>
      <c r="LXP85" s="40"/>
      <c r="LXQ85" s="40"/>
      <c r="LXR85" s="40"/>
      <c r="LXS85" s="40"/>
      <c r="LXT85" s="40"/>
      <c r="LXU85" s="41"/>
      <c r="LXV85" s="38"/>
      <c r="LXW85" s="39"/>
      <c r="LXX85" s="40"/>
      <c r="LXY85" s="40"/>
      <c r="LXZ85" s="40"/>
      <c r="LYA85" s="40"/>
      <c r="LYB85" s="40"/>
      <c r="LYC85" s="40"/>
      <c r="LYD85" s="41"/>
      <c r="LYE85" s="38"/>
      <c r="LYF85" s="39"/>
      <c r="LYG85" s="40"/>
      <c r="LYH85" s="40"/>
      <c r="LYI85" s="40"/>
      <c r="LYJ85" s="40"/>
      <c r="LYK85" s="40"/>
      <c r="LYL85" s="40"/>
      <c r="LYM85" s="41"/>
      <c r="LYN85" s="38"/>
      <c r="LYO85" s="39"/>
      <c r="LYP85" s="40"/>
      <c r="LYQ85" s="40"/>
      <c r="LYR85" s="40"/>
      <c r="LYS85" s="40"/>
      <c r="LYT85" s="40"/>
      <c r="LYU85" s="40"/>
      <c r="LYV85" s="41"/>
      <c r="LYW85" s="38"/>
      <c r="LYX85" s="39"/>
      <c r="LYY85" s="40"/>
      <c r="LYZ85" s="40"/>
      <c r="LZA85" s="40"/>
      <c r="LZB85" s="40"/>
      <c r="LZC85" s="40"/>
      <c r="LZD85" s="40"/>
      <c r="LZE85" s="41"/>
      <c r="LZF85" s="38"/>
      <c r="LZG85" s="39"/>
      <c r="LZH85" s="40"/>
      <c r="LZI85" s="40"/>
      <c r="LZJ85" s="40"/>
      <c r="LZK85" s="40"/>
      <c r="LZL85" s="40"/>
      <c r="LZM85" s="40"/>
      <c r="LZN85" s="41"/>
      <c r="LZO85" s="38"/>
      <c r="LZP85" s="39"/>
      <c r="LZQ85" s="40"/>
      <c r="LZR85" s="40"/>
      <c r="LZS85" s="40"/>
      <c r="LZT85" s="40"/>
      <c r="LZU85" s="40"/>
      <c r="LZV85" s="40"/>
      <c r="LZW85" s="41"/>
      <c r="LZX85" s="38"/>
      <c r="LZY85" s="39"/>
      <c r="LZZ85" s="40"/>
      <c r="MAA85" s="40"/>
      <c r="MAB85" s="40"/>
      <c r="MAC85" s="40"/>
      <c r="MAD85" s="40"/>
      <c r="MAE85" s="40"/>
      <c r="MAF85" s="41"/>
      <c r="MAG85" s="38"/>
      <c r="MAH85" s="39"/>
      <c r="MAI85" s="40"/>
      <c r="MAJ85" s="40"/>
      <c r="MAK85" s="40"/>
      <c r="MAL85" s="40"/>
      <c r="MAM85" s="40"/>
      <c r="MAN85" s="40"/>
      <c r="MAO85" s="41"/>
      <c r="MAP85" s="38"/>
      <c r="MAQ85" s="39"/>
      <c r="MAR85" s="40"/>
      <c r="MAS85" s="40"/>
      <c r="MAT85" s="40"/>
      <c r="MAU85" s="40"/>
      <c r="MAV85" s="40"/>
      <c r="MAW85" s="40"/>
      <c r="MAX85" s="41"/>
      <c r="MAY85" s="38"/>
      <c r="MAZ85" s="39"/>
      <c r="MBA85" s="40"/>
      <c r="MBB85" s="40"/>
      <c r="MBC85" s="40"/>
      <c r="MBD85" s="40"/>
      <c r="MBE85" s="40"/>
      <c r="MBF85" s="40"/>
      <c r="MBG85" s="41"/>
      <c r="MBH85" s="38"/>
      <c r="MBI85" s="39"/>
      <c r="MBJ85" s="40"/>
      <c r="MBK85" s="40"/>
      <c r="MBL85" s="40"/>
      <c r="MBM85" s="40"/>
      <c r="MBN85" s="40"/>
      <c r="MBO85" s="40"/>
      <c r="MBP85" s="41"/>
      <c r="MBQ85" s="38"/>
      <c r="MBR85" s="39"/>
      <c r="MBS85" s="40"/>
      <c r="MBT85" s="40"/>
      <c r="MBU85" s="40"/>
      <c r="MBV85" s="40"/>
      <c r="MBW85" s="40"/>
      <c r="MBX85" s="40"/>
      <c r="MBY85" s="41"/>
      <c r="MBZ85" s="38"/>
      <c r="MCA85" s="39"/>
      <c r="MCB85" s="40"/>
      <c r="MCC85" s="40"/>
      <c r="MCD85" s="40"/>
      <c r="MCE85" s="40"/>
      <c r="MCF85" s="40"/>
      <c r="MCG85" s="40"/>
      <c r="MCH85" s="41"/>
      <c r="MCI85" s="38"/>
      <c r="MCJ85" s="39"/>
      <c r="MCK85" s="40"/>
      <c r="MCL85" s="40"/>
      <c r="MCM85" s="40"/>
      <c r="MCN85" s="40"/>
      <c r="MCO85" s="40"/>
      <c r="MCP85" s="40"/>
      <c r="MCQ85" s="41"/>
      <c r="MCR85" s="38"/>
      <c r="MCS85" s="39"/>
      <c r="MCT85" s="40"/>
      <c r="MCU85" s="40"/>
      <c r="MCV85" s="40"/>
      <c r="MCW85" s="40"/>
      <c r="MCX85" s="40"/>
      <c r="MCY85" s="40"/>
      <c r="MCZ85" s="41"/>
      <c r="MDA85" s="38"/>
      <c r="MDB85" s="39"/>
      <c r="MDC85" s="40"/>
      <c r="MDD85" s="40"/>
      <c r="MDE85" s="40"/>
      <c r="MDF85" s="40"/>
      <c r="MDG85" s="40"/>
      <c r="MDH85" s="40"/>
      <c r="MDI85" s="41"/>
      <c r="MDJ85" s="38"/>
      <c r="MDK85" s="39"/>
      <c r="MDL85" s="40"/>
      <c r="MDM85" s="40"/>
      <c r="MDN85" s="40"/>
      <c r="MDO85" s="40"/>
      <c r="MDP85" s="40"/>
      <c r="MDQ85" s="40"/>
      <c r="MDR85" s="41"/>
      <c r="MDS85" s="38"/>
      <c r="MDT85" s="39"/>
      <c r="MDU85" s="40"/>
      <c r="MDV85" s="40"/>
      <c r="MDW85" s="40"/>
      <c r="MDX85" s="40"/>
      <c r="MDY85" s="40"/>
      <c r="MDZ85" s="40"/>
      <c r="MEA85" s="41"/>
      <c r="MEB85" s="38"/>
      <c r="MEC85" s="39"/>
      <c r="MED85" s="40"/>
      <c r="MEE85" s="40"/>
      <c r="MEF85" s="40"/>
      <c r="MEG85" s="40"/>
      <c r="MEH85" s="40"/>
      <c r="MEI85" s="40"/>
      <c r="MEJ85" s="41"/>
      <c r="MEK85" s="38"/>
      <c r="MEL85" s="39"/>
      <c r="MEM85" s="40"/>
      <c r="MEN85" s="40"/>
      <c r="MEO85" s="40"/>
      <c r="MEP85" s="40"/>
      <c r="MEQ85" s="40"/>
      <c r="MER85" s="40"/>
      <c r="MES85" s="41"/>
      <c r="MET85" s="38"/>
      <c r="MEU85" s="39"/>
      <c r="MEV85" s="40"/>
      <c r="MEW85" s="40"/>
      <c r="MEX85" s="40"/>
      <c r="MEY85" s="40"/>
      <c r="MEZ85" s="40"/>
      <c r="MFA85" s="40"/>
      <c r="MFB85" s="41"/>
      <c r="MFC85" s="38"/>
      <c r="MFD85" s="39"/>
      <c r="MFE85" s="40"/>
      <c r="MFF85" s="40"/>
      <c r="MFG85" s="40"/>
      <c r="MFH85" s="40"/>
      <c r="MFI85" s="40"/>
      <c r="MFJ85" s="40"/>
      <c r="MFK85" s="41"/>
      <c r="MFL85" s="38"/>
      <c r="MFM85" s="39"/>
      <c r="MFN85" s="40"/>
      <c r="MFO85" s="40"/>
      <c r="MFP85" s="40"/>
      <c r="MFQ85" s="40"/>
      <c r="MFR85" s="40"/>
      <c r="MFS85" s="40"/>
      <c r="MFT85" s="41"/>
      <c r="MFU85" s="38"/>
      <c r="MFV85" s="39"/>
      <c r="MFW85" s="40"/>
      <c r="MFX85" s="40"/>
      <c r="MFY85" s="40"/>
      <c r="MFZ85" s="40"/>
      <c r="MGA85" s="40"/>
      <c r="MGB85" s="40"/>
      <c r="MGC85" s="41"/>
      <c r="MGD85" s="38"/>
      <c r="MGE85" s="39"/>
      <c r="MGF85" s="40"/>
      <c r="MGG85" s="40"/>
      <c r="MGH85" s="40"/>
      <c r="MGI85" s="40"/>
      <c r="MGJ85" s="40"/>
      <c r="MGK85" s="40"/>
      <c r="MGL85" s="41"/>
      <c r="MGM85" s="38"/>
      <c r="MGN85" s="39"/>
      <c r="MGO85" s="40"/>
      <c r="MGP85" s="40"/>
      <c r="MGQ85" s="40"/>
      <c r="MGR85" s="40"/>
      <c r="MGS85" s="40"/>
      <c r="MGT85" s="40"/>
      <c r="MGU85" s="41"/>
      <c r="MGV85" s="38"/>
      <c r="MGW85" s="39"/>
      <c r="MGX85" s="40"/>
      <c r="MGY85" s="40"/>
      <c r="MGZ85" s="40"/>
      <c r="MHA85" s="40"/>
      <c r="MHB85" s="40"/>
      <c r="MHC85" s="40"/>
      <c r="MHD85" s="41"/>
      <c r="MHE85" s="38"/>
      <c r="MHF85" s="39"/>
      <c r="MHG85" s="40"/>
      <c r="MHH85" s="40"/>
      <c r="MHI85" s="40"/>
      <c r="MHJ85" s="40"/>
      <c r="MHK85" s="40"/>
      <c r="MHL85" s="40"/>
      <c r="MHM85" s="41"/>
      <c r="MHN85" s="38"/>
      <c r="MHO85" s="39"/>
      <c r="MHP85" s="40"/>
      <c r="MHQ85" s="40"/>
      <c r="MHR85" s="40"/>
      <c r="MHS85" s="40"/>
      <c r="MHT85" s="40"/>
      <c r="MHU85" s="40"/>
      <c r="MHV85" s="41"/>
      <c r="MHW85" s="38"/>
      <c r="MHX85" s="39"/>
      <c r="MHY85" s="40"/>
      <c r="MHZ85" s="40"/>
      <c r="MIA85" s="40"/>
      <c r="MIB85" s="40"/>
      <c r="MIC85" s="40"/>
      <c r="MID85" s="40"/>
      <c r="MIE85" s="41"/>
      <c r="MIF85" s="38"/>
      <c r="MIG85" s="39"/>
      <c r="MIH85" s="40"/>
      <c r="MII85" s="40"/>
      <c r="MIJ85" s="40"/>
      <c r="MIK85" s="40"/>
      <c r="MIL85" s="40"/>
      <c r="MIM85" s="40"/>
      <c r="MIN85" s="41"/>
      <c r="MIO85" s="38"/>
      <c r="MIP85" s="39"/>
      <c r="MIQ85" s="40"/>
      <c r="MIR85" s="40"/>
      <c r="MIS85" s="40"/>
      <c r="MIT85" s="40"/>
      <c r="MIU85" s="40"/>
      <c r="MIV85" s="40"/>
      <c r="MIW85" s="41"/>
      <c r="MIX85" s="38"/>
      <c r="MIY85" s="39"/>
      <c r="MIZ85" s="40"/>
      <c r="MJA85" s="40"/>
      <c r="MJB85" s="40"/>
      <c r="MJC85" s="40"/>
      <c r="MJD85" s="40"/>
      <c r="MJE85" s="40"/>
      <c r="MJF85" s="41"/>
      <c r="MJG85" s="38"/>
      <c r="MJH85" s="39"/>
      <c r="MJI85" s="40"/>
      <c r="MJJ85" s="40"/>
      <c r="MJK85" s="40"/>
      <c r="MJL85" s="40"/>
      <c r="MJM85" s="40"/>
      <c r="MJN85" s="40"/>
      <c r="MJO85" s="41"/>
      <c r="MJP85" s="38"/>
      <c r="MJQ85" s="39"/>
      <c r="MJR85" s="40"/>
      <c r="MJS85" s="40"/>
      <c r="MJT85" s="40"/>
      <c r="MJU85" s="40"/>
      <c r="MJV85" s="40"/>
      <c r="MJW85" s="40"/>
      <c r="MJX85" s="41"/>
      <c r="MJY85" s="38"/>
      <c r="MJZ85" s="39"/>
      <c r="MKA85" s="40"/>
      <c r="MKB85" s="40"/>
      <c r="MKC85" s="40"/>
      <c r="MKD85" s="40"/>
      <c r="MKE85" s="40"/>
      <c r="MKF85" s="40"/>
      <c r="MKG85" s="41"/>
      <c r="MKH85" s="38"/>
      <c r="MKI85" s="39"/>
      <c r="MKJ85" s="40"/>
      <c r="MKK85" s="40"/>
      <c r="MKL85" s="40"/>
      <c r="MKM85" s="40"/>
      <c r="MKN85" s="40"/>
      <c r="MKO85" s="40"/>
      <c r="MKP85" s="41"/>
      <c r="MKQ85" s="38"/>
      <c r="MKR85" s="39"/>
      <c r="MKS85" s="40"/>
      <c r="MKT85" s="40"/>
      <c r="MKU85" s="40"/>
      <c r="MKV85" s="40"/>
      <c r="MKW85" s="40"/>
      <c r="MKX85" s="40"/>
      <c r="MKY85" s="41"/>
      <c r="MKZ85" s="38"/>
      <c r="MLA85" s="39"/>
      <c r="MLB85" s="40"/>
      <c r="MLC85" s="40"/>
      <c r="MLD85" s="40"/>
      <c r="MLE85" s="40"/>
      <c r="MLF85" s="40"/>
      <c r="MLG85" s="40"/>
      <c r="MLH85" s="41"/>
      <c r="MLI85" s="38"/>
      <c r="MLJ85" s="39"/>
      <c r="MLK85" s="40"/>
      <c r="MLL85" s="40"/>
      <c r="MLM85" s="40"/>
      <c r="MLN85" s="40"/>
      <c r="MLO85" s="40"/>
      <c r="MLP85" s="40"/>
      <c r="MLQ85" s="41"/>
      <c r="MLR85" s="38"/>
      <c r="MLS85" s="39"/>
      <c r="MLT85" s="40"/>
      <c r="MLU85" s="40"/>
      <c r="MLV85" s="40"/>
      <c r="MLW85" s="40"/>
      <c r="MLX85" s="40"/>
      <c r="MLY85" s="40"/>
      <c r="MLZ85" s="41"/>
      <c r="MMA85" s="38"/>
      <c r="MMB85" s="39"/>
      <c r="MMC85" s="40"/>
      <c r="MMD85" s="40"/>
      <c r="MME85" s="40"/>
      <c r="MMF85" s="40"/>
      <c r="MMG85" s="40"/>
      <c r="MMH85" s="40"/>
      <c r="MMI85" s="41"/>
      <c r="MMJ85" s="38"/>
      <c r="MMK85" s="39"/>
      <c r="MML85" s="40"/>
      <c r="MMM85" s="40"/>
      <c r="MMN85" s="40"/>
      <c r="MMO85" s="40"/>
      <c r="MMP85" s="40"/>
      <c r="MMQ85" s="40"/>
      <c r="MMR85" s="41"/>
      <c r="MMS85" s="38"/>
      <c r="MMT85" s="39"/>
      <c r="MMU85" s="40"/>
      <c r="MMV85" s="40"/>
      <c r="MMW85" s="40"/>
      <c r="MMX85" s="40"/>
      <c r="MMY85" s="40"/>
      <c r="MMZ85" s="40"/>
      <c r="MNA85" s="41"/>
      <c r="MNB85" s="38"/>
      <c r="MNC85" s="39"/>
      <c r="MND85" s="40"/>
      <c r="MNE85" s="40"/>
      <c r="MNF85" s="40"/>
      <c r="MNG85" s="40"/>
      <c r="MNH85" s="40"/>
      <c r="MNI85" s="40"/>
      <c r="MNJ85" s="41"/>
      <c r="MNK85" s="38"/>
      <c r="MNL85" s="39"/>
      <c r="MNM85" s="40"/>
      <c r="MNN85" s="40"/>
      <c r="MNO85" s="40"/>
      <c r="MNP85" s="40"/>
      <c r="MNQ85" s="40"/>
      <c r="MNR85" s="40"/>
      <c r="MNS85" s="41"/>
      <c r="MNT85" s="38"/>
      <c r="MNU85" s="39"/>
      <c r="MNV85" s="40"/>
      <c r="MNW85" s="40"/>
      <c r="MNX85" s="40"/>
      <c r="MNY85" s="40"/>
      <c r="MNZ85" s="40"/>
      <c r="MOA85" s="40"/>
      <c r="MOB85" s="41"/>
      <c r="MOC85" s="38"/>
      <c r="MOD85" s="39"/>
      <c r="MOE85" s="40"/>
      <c r="MOF85" s="40"/>
      <c r="MOG85" s="40"/>
      <c r="MOH85" s="40"/>
      <c r="MOI85" s="40"/>
      <c r="MOJ85" s="40"/>
      <c r="MOK85" s="41"/>
      <c r="MOL85" s="38"/>
      <c r="MOM85" s="39"/>
      <c r="MON85" s="40"/>
      <c r="MOO85" s="40"/>
      <c r="MOP85" s="40"/>
      <c r="MOQ85" s="40"/>
      <c r="MOR85" s="40"/>
      <c r="MOS85" s="40"/>
      <c r="MOT85" s="41"/>
      <c r="MOU85" s="38"/>
      <c r="MOV85" s="39"/>
      <c r="MOW85" s="40"/>
      <c r="MOX85" s="40"/>
      <c r="MOY85" s="40"/>
      <c r="MOZ85" s="40"/>
      <c r="MPA85" s="40"/>
      <c r="MPB85" s="40"/>
      <c r="MPC85" s="41"/>
      <c r="MPD85" s="38"/>
      <c r="MPE85" s="39"/>
      <c r="MPF85" s="40"/>
      <c r="MPG85" s="40"/>
      <c r="MPH85" s="40"/>
      <c r="MPI85" s="40"/>
      <c r="MPJ85" s="40"/>
      <c r="MPK85" s="40"/>
      <c r="MPL85" s="41"/>
      <c r="MPM85" s="38"/>
      <c r="MPN85" s="39"/>
      <c r="MPO85" s="40"/>
      <c r="MPP85" s="40"/>
      <c r="MPQ85" s="40"/>
      <c r="MPR85" s="40"/>
      <c r="MPS85" s="40"/>
      <c r="MPT85" s="40"/>
      <c r="MPU85" s="41"/>
      <c r="MPV85" s="38"/>
      <c r="MPW85" s="39"/>
      <c r="MPX85" s="40"/>
      <c r="MPY85" s="40"/>
      <c r="MPZ85" s="40"/>
      <c r="MQA85" s="40"/>
      <c r="MQB85" s="40"/>
      <c r="MQC85" s="40"/>
      <c r="MQD85" s="41"/>
      <c r="MQE85" s="38"/>
      <c r="MQF85" s="39"/>
      <c r="MQG85" s="40"/>
      <c r="MQH85" s="40"/>
      <c r="MQI85" s="40"/>
      <c r="MQJ85" s="40"/>
      <c r="MQK85" s="40"/>
      <c r="MQL85" s="40"/>
      <c r="MQM85" s="41"/>
      <c r="MQN85" s="38"/>
      <c r="MQO85" s="39"/>
      <c r="MQP85" s="40"/>
      <c r="MQQ85" s="40"/>
      <c r="MQR85" s="40"/>
      <c r="MQS85" s="40"/>
      <c r="MQT85" s="40"/>
      <c r="MQU85" s="40"/>
      <c r="MQV85" s="41"/>
      <c r="MQW85" s="38"/>
      <c r="MQX85" s="39"/>
      <c r="MQY85" s="40"/>
      <c r="MQZ85" s="40"/>
      <c r="MRA85" s="40"/>
      <c r="MRB85" s="40"/>
      <c r="MRC85" s="40"/>
      <c r="MRD85" s="40"/>
      <c r="MRE85" s="41"/>
      <c r="MRF85" s="38"/>
      <c r="MRG85" s="39"/>
      <c r="MRH85" s="40"/>
      <c r="MRI85" s="40"/>
      <c r="MRJ85" s="40"/>
      <c r="MRK85" s="40"/>
      <c r="MRL85" s="40"/>
      <c r="MRM85" s="40"/>
      <c r="MRN85" s="41"/>
      <c r="MRO85" s="38"/>
      <c r="MRP85" s="39"/>
      <c r="MRQ85" s="40"/>
      <c r="MRR85" s="40"/>
      <c r="MRS85" s="40"/>
      <c r="MRT85" s="40"/>
      <c r="MRU85" s="40"/>
      <c r="MRV85" s="40"/>
      <c r="MRW85" s="41"/>
      <c r="MRX85" s="38"/>
      <c r="MRY85" s="39"/>
      <c r="MRZ85" s="40"/>
      <c r="MSA85" s="40"/>
      <c r="MSB85" s="40"/>
      <c r="MSC85" s="40"/>
      <c r="MSD85" s="40"/>
      <c r="MSE85" s="40"/>
      <c r="MSF85" s="41"/>
      <c r="MSG85" s="38"/>
      <c r="MSH85" s="39"/>
      <c r="MSI85" s="40"/>
      <c r="MSJ85" s="40"/>
      <c r="MSK85" s="40"/>
      <c r="MSL85" s="40"/>
      <c r="MSM85" s="40"/>
      <c r="MSN85" s="40"/>
      <c r="MSO85" s="41"/>
      <c r="MSP85" s="38"/>
      <c r="MSQ85" s="39"/>
      <c r="MSR85" s="40"/>
      <c r="MSS85" s="40"/>
      <c r="MST85" s="40"/>
      <c r="MSU85" s="40"/>
      <c r="MSV85" s="40"/>
      <c r="MSW85" s="40"/>
      <c r="MSX85" s="41"/>
      <c r="MSY85" s="38"/>
      <c r="MSZ85" s="39"/>
      <c r="MTA85" s="40"/>
      <c r="MTB85" s="40"/>
      <c r="MTC85" s="40"/>
      <c r="MTD85" s="40"/>
      <c r="MTE85" s="40"/>
      <c r="MTF85" s="40"/>
      <c r="MTG85" s="41"/>
      <c r="MTH85" s="38"/>
      <c r="MTI85" s="39"/>
      <c r="MTJ85" s="40"/>
      <c r="MTK85" s="40"/>
      <c r="MTL85" s="40"/>
      <c r="MTM85" s="40"/>
      <c r="MTN85" s="40"/>
      <c r="MTO85" s="40"/>
      <c r="MTP85" s="41"/>
      <c r="MTQ85" s="38"/>
      <c r="MTR85" s="39"/>
      <c r="MTS85" s="40"/>
      <c r="MTT85" s="40"/>
      <c r="MTU85" s="40"/>
      <c r="MTV85" s="40"/>
      <c r="MTW85" s="40"/>
      <c r="MTX85" s="40"/>
      <c r="MTY85" s="41"/>
      <c r="MTZ85" s="38"/>
      <c r="MUA85" s="39"/>
      <c r="MUB85" s="40"/>
      <c r="MUC85" s="40"/>
      <c r="MUD85" s="40"/>
      <c r="MUE85" s="40"/>
      <c r="MUF85" s="40"/>
      <c r="MUG85" s="40"/>
      <c r="MUH85" s="41"/>
      <c r="MUI85" s="38"/>
      <c r="MUJ85" s="39"/>
      <c r="MUK85" s="40"/>
      <c r="MUL85" s="40"/>
      <c r="MUM85" s="40"/>
      <c r="MUN85" s="40"/>
      <c r="MUO85" s="40"/>
      <c r="MUP85" s="40"/>
      <c r="MUQ85" s="41"/>
      <c r="MUR85" s="38"/>
      <c r="MUS85" s="39"/>
      <c r="MUT85" s="40"/>
      <c r="MUU85" s="40"/>
      <c r="MUV85" s="40"/>
      <c r="MUW85" s="40"/>
      <c r="MUX85" s="40"/>
      <c r="MUY85" s="40"/>
      <c r="MUZ85" s="41"/>
      <c r="MVA85" s="38"/>
      <c r="MVB85" s="39"/>
      <c r="MVC85" s="40"/>
      <c r="MVD85" s="40"/>
      <c r="MVE85" s="40"/>
      <c r="MVF85" s="40"/>
      <c r="MVG85" s="40"/>
      <c r="MVH85" s="40"/>
      <c r="MVI85" s="41"/>
      <c r="MVJ85" s="38"/>
      <c r="MVK85" s="39"/>
      <c r="MVL85" s="40"/>
      <c r="MVM85" s="40"/>
      <c r="MVN85" s="40"/>
      <c r="MVO85" s="40"/>
      <c r="MVP85" s="40"/>
      <c r="MVQ85" s="40"/>
      <c r="MVR85" s="41"/>
      <c r="MVS85" s="38"/>
      <c r="MVT85" s="39"/>
      <c r="MVU85" s="40"/>
      <c r="MVV85" s="40"/>
      <c r="MVW85" s="40"/>
      <c r="MVX85" s="40"/>
      <c r="MVY85" s="40"/>
      <c r="MVZ85" s="40"/>
      <c r="MWA85" s="41"/>
      <c r="MWB85" s="38"/>
      <c r="MWC85" s="39"/>
      <c r="MWD85" s="40"/>
      <c r="MWE85" s="40"/>
      <c r="MWF85" s="40"/>
      <c r="MWG85" s="40"/>
      <c r="MWH85" s="40"/>
      <c r="MWI85" s="40"/>
      <c r="MWJ85" s="41"/>
      <c r="MWK85" s="38"/>
      <c r="MWL85" s="39"/>
      <c r="MWM85" s="40"/>
      <c r="MWN85" s="40"/>
      <c r="MWO85" s="40"/>
      <c r="MWP85" s="40"/>
      <c r="MWQ85" s="40"/>
      <c r="MWR85" s="40"/>
      <c r="MWS85" s="41"/>
      <c r="MWT85" s="38"/>
      <c r="MWU85" s="39"/>
      <c r="MWV85" s="40"/>
      <c r="MWW85" s="40"/>
      <c r="MWX85" s="40"/>
      <c r="MWY85" s="40"/>
      <c r="MWZ85" s="40"/>
      <c r="MXA85" s="40"/>
      <c r="MXB85" s="41"/>
      <c r="MXC85" s="38"/>
      <c r="MXD85" s="39"/>
      <c r="MXE85" s="40"/>
      <c r="MXF85" s="40"/>
      <c r="MXG85" s="40"/>
      <c r="MXH85" s="40"/>
      <c r="MXI85" s="40"/>
      <c r="MXJ85" s="40"/>
      <c r="MXK85" s="41"/>
      <c r="MXL85" s="38"/>
      <c r="MXM85" s="39"/>
      <c r="MXN85" s="40"/>
      <c r="MXO85" s="40"/>
      <c r="MXP85" s="40"/>
      <c r="MXQ85" s="40"/>
      <c r="MXR85" s="40"/>
      <c r="MXS85" s="40"/>
      <c r="MXT85" s="41"/>
      <c r="MXU85" s="38"/>
      <c r="MXV85" s="39"/>
      <c r="MXW85" s="40"/>
      <c r="MXX85" s="40"/>
      <c r="MXY85" s="40"/>
      <c r="MXZ85" s="40"/>
      <c r="MYA85" s="40"/>
      <c r="MYB85" s="40"/>
      <c r="MYC85" s="41"/>
      <c r="MYD85" s="38"/>
      <c r="MYE85" s="39"/>
      <c r="MYF85" s="40"/>
      <c r="MYG85" s="40"/>
      <c r="MYH85" s="40"/>
      <c r="MYI85" s="40"/>
      <c r="MYJ85" s="40"/>
      <c r="MYK85" s="40"/>
      <c r="MYL85" s="41"/>
      <c r="MYM85" s="38"/>
      <c r="MYN85" s="39"/>
      <c r="MYO85" s="40"/>
      <c r="MYP85" s="40"/>
      <c r="MYQ85" s="40"/>
      <c r="MYR85" s="40"/>
      <c r="MYS85" s="40"/>
      <c r="MYT85" s="40"/>
      <c r="MYU85" s="41"/>
      <c r="MYV85" s="38"/>
      <c r="MYW85" s="39"/>
      <c r="MYX85" s="40"/>
      <c r="MYY85" s="40"/>
      <c r="MYZ85" s="40"/>
      <c r="MZA85" s="40"/>
      <c r="MZB85" s="40"/>
      <c r="MZC85" s="40"/>
      <c r="MZD85" s="41"/>
      <c r="MZE85" s="38"/>
      <c r="MZF85" s="39"/>
      <c r="MZG85" s="40"/>
      <c r="MZH85" s="40"/>
      <c r="MZI85" s="40"/>
      <c r="MZJ85" s="40"/>
      <c r="MZK85" s="40"/>
      <c r="MZL85" s="40"/>
      <c r="MZM85" s="41"/>
      <c r="MZN85" s="38"/>
      <c r="MZO85" s="39"/>
      <c r="MZP85" s="40"/>
      <c r="MZQ85" s="40"/>
      <c r="MZR85" s="40"/>
      <c r="MZS85" s="40"/>
      <c r="MZT85" s="40"/>
      <c r="MZU85" s="40"/>
      <c r="MZV85" s="41"/>
      <c r="MZW85" s="38"/>
      <c r="MZX85" s="39"/>
      <c r="MZY85" s="40"/>
      <c r="MZZ85" s="40"/>
      <c r="NAA85" s="40"/>
      <c r="NAB85" s="40"/>
      <c r="NAC85" s="40"/>
      <c r="NAD85" s="40"/>
      <c r="NAE85" s="41"/>
      <c r="NAF85" s="38"/>
      <c r="NAG85" s="39"/>
      <c r="NAH85" s="40"/>
      <c r="NAI85" s="40"/>
      <c r="NAJ85" s="40"/>
      <c r="NAK85" s="40"/>
      <c r="NAL85" s="40"/>
      <c r="NAM85" s="40"/>
      <c r="NAN85" s="41"/>
      <c r="NAO85" s="38"/>
      <c r="NAP85" s="39"/>
      <c r="NAQ85" s="40"/>
      <c r="NAR85" s="40"/>
      <c r="NAS85" s="40"/>
      <c r="NAT85" s="40"/>
      <c r="NAU85" s="40"/>
      <c r="NAV85" s="40"/>
      <c r="NAW85" s="41"/>
      <c r="NAX85" s="38"/>
      <c r="NAY85" s="39"/>
      <c r="NAZ85" s="40"/>
      <c r="NBA85" s="40"/>
      <c r="NBB85" s="40"/>
      <c r="NBC85" s="40"/>
      <c r="NBD85" s="40"/>
      <c r="NBE85" s="40"/>
      <c r="NBF85" s="41"/>
      <c r="NBG85" s="38"/>
      <c r="NBH85" s="39"/>
      <c r="NBI85" s="40"/>
      <c r="NBJ85" s="40"/>
      <c r="NBK85" s="40"/>
      <c r="NBL85" s="40"/>
      <c r="NBM85" s="40"/>
      <c r="NBN85" s="40"/>
      <c r="NBO85" s="41"/>
      <c r="NBP85" s="38"/>
      <c r="NBQ85" s="39"/>
      <c r="NBR85" s="40"/>
      <c r="NBS85" s="40"/>
      <c r="NBT85" s="40"/>
      <c r="NBU85" s="40"/>
      <c r="NBV85" s="40"/>
      <c r="NBW85" s="40"/>
      <c r="NBX85" s="41"/>
      <c r="NBY85" s="38"/>
      <c r="NBZ85" s="39"/>
      <c r="NCA85" s="40"/>
      <c r="NCB85" s="40"/>
      <c r="NCC85" s="40"/>
      <c r="NCD85" s="40"/>
      <c r="NCE85" s="40"/>
      <c r="NCF85" s="40"/>
      <c r="NCG85" s="41"/>
      <c r="NCH85" s="38"/>
      <c r="NCI85" s="39"/>
      <c r="NCJ85" s="40"/>
      <c r="NCK85" s="40"/>
      <c r="NCL85" s="40"/>
      <c r="NCM85" s="40"/>
      <c r="NCN85" s="40"/>
      <c r="NCO85" s="40"/>
      <c r="NCP85" s="41"/>
      <c r="NCQ85" s="38"/>
      <c r="NCR85" s="39"/>
      <c r="NCS85" s="40"/>
      <c r="NCT85" s="40"/>
      <c r="NCU85" s="40"/>
      <c r="NCV85" s="40"/>
      <c r="NCW85" s="40"/>
      <c r="NCX85" s="40"/>
      <c r="NCY85" s="41"/>
      <c r="NCZ85" s="38"/>
      <c r="NDA85" s="39"/>
      <c r="NDB85" s="40"/>
      <c r="NDC85" s="40"/>
      <c r="NDD85" s="40"/>
      <c r="NDE85" s="40"/>
      <c r="NDF85" s="40"/>
      <c r="NDG85" s="40"/>
      <c r="NDH85" s="41"/>
      <c r="NDI85" s="38"/>
      <c r="NDJ85" s="39"/>
      <c r="NDK85" s="40"/>
      <c r="NDL85" s="40"/>
      <c r="NDM85" s="40"/>
      <c r="NDN85" s="40"/>
      <c r="NDO85" s="40"/>
      <c r="NDP85" s="40"/>
      <c r="NDQ85" s="41"/>
      <c r="NDR85" s="38"/>
      <c r="NDS85" s="39"/>
      <c r="NDT85" s="40"/>
      <c r="NDU85" s="40"/>
      <c r="NDV85" s="40"/>
      <c r="NDW85" s="40"/>
      <c r="NDX85" s="40"/>
      <c r="NDY85" s="40"/>
      <c r="NDZ85" s="41"/>
      <c r="NEA85" s="38"/>
      <c r="NEB85" s="39"/>
      <c r="NEC85" s="40"/>
      <c r="NED85" s="40"/>
      <c r="NEE85" s="40"/>
      <c r="NEF85" s="40"/>
      <c r="NEG85" s="40"/>
      <c r="NEH85" s="40"/>
      <c r="NEI85" s="41"/>
      <c r="NEJ85" s="38"/>
      <c r="NEK85" s="39"/>
      <c r="NEL85" s="40"/>
      <c r="NEM85" s="40"/>
      <c r="NEN85" s="40"/>
      <c r="NEO85" s="40"/>
      <c r="NEP85" s="40"/>
      <c r="NEQ85" s="40"/>
      <c r="NER85" s="41"/>
      <c r="NES85" s="38"/>
      <c r="NET85" s="39"/>
      <c r="NEU85" s="40"/>
      <c r="NEV85" s="40"/>
      <c r="NEW85" s="40"/>
      <c r="NEX85" s="40"/>
      <c r="NEY85" s="40"/>
      <c r="NEZ85" s="40"/>
      <c r="NFA85" s="41"/>
      <c r="NFB85" s="38"/>
      <c r="NFC85" s="39"/>
      <c r="NFD85" s="40"/>
      <c r="NFE85" s="40"/>
      <c r="NFF85" s="40"/>
      <c r="NFG85" s="40"/>
      <c r="NFH85" s="40"/>
      <c r="NFI85" s="40"/>
      <c r="NFJ85" s="41"/>
      <c r="NFK85" s="38"/>
      <c r="NFL85" s="39"/>
      <c r="NFM85" s="40"/>
      <c r="NFN85" s="40"/>
      <c r="NFO85" s="40"/>
      <c r="NFP85" s="40"/>
      <c r="NFQ85" s="40"/>
      <c r="NFR85" s="40"/>
      <c r="NFS85" s="41"/>
      <c r="NFT85" s="38"/>
      <c r="NFU85" s="39"/>
      <c r="NFV85" s="40"/>
      <c r="NFW85" s="40"/>
      <c r="NFX85" s="40"/>
      <c r="NFY85" s="40"/>
      <c r="NFZ85" s="40"/>
      <c r="NGA85" s="40"/>
      <c r="NGB85" s="41"/>
      <c r="NGC85" s="38"/>
      <c r="NGD85" s="39"/>
      <c r="NGE85" s="40"/>
      <c r="NGF85" s="40"/>
      <c r="NGG85" s="40"/>
      <c r="NGH85" s="40"/>
      <c r="NGI85" s="40"/>
      <c r="NGJ85" s="40"/>
      <c r="NGK85" s="41"/>
      <c r="NGL85" s="38"/>
      <c r="NGM85" s="39"/>
      <c r="NGN85" s="40"/>
      <c r="NGO85" s="40"/>
      <c r="NGP85" s="40"/>
      <c r="NGQ85" s="40"/>
      <c r="NGR85" s="40"/>
      <c r="NGS85" s="40"/>
      <c r="NGT85" s="41"/>
      <c r="NGU85" s="38"/>
      <c r="NGV85" s="39"/>
      <c r="NGW85" s="40"/>
      <c r="NGX85" s="40"/>
      <c r="NGY85" s="40"/>
      <c r="NGZ85" s="40"/>
      <c r="NHA85" s="40"/>
      <c r="NHB85" s="40"/>
      <c r="NHC85" s="41"/>
      <c r="NHD85" s="38"/>
      <c r="NHE85" s="39"/>
      <c r="NHF85" s="40"/>
      <c r="NHG85" s="40"/>
      <c r="NHH85" s="40"/>
      <c r="NHI85" s="40"/>
      <c r="NHJ85" s="40"/>
      <c r="NHK85" s="40"/>
      <c r="NHL85" s="41"/>
      <c r="NHM85" s="38"/>
      <c r="NHN85" s="39"/>
      <c r="NHO85" s="40"/>
      <c r="NHP85" s="40"/>
      <c r="NHQ85" s="40"/>
      <c r="NHR85" s="40"/>
      <c r="NHS85" s="40"/>
      <c r="NHT85" s="40"/>
      <c r="NHU85" s="41"/>
      <c r="NHV85" s="38"/>
      <c r="NHW85" s="39"/>
      <c r="NHX85" s="40"/>
      <c r="NHY85" s="40"/>
      <c r="NHZ85" s="40"/>
      <c r="NIA85" s="40"/>
      <c r="NIB85" s="40"/>
      <c r="NIC85" s="40"/>
      <c r="NID85" s="41"/>
      <c r="NIE85" s="38"/>
      <c r="NIF85" s="39"/>
      <c r="NIG85" s="40"/>
      <c r="NIH85" s="40"/>
      <c r="NII85" s="40"/>
      <c r="NIJ85" s="40"/>
      <c r="NIK85" s="40"/>
      <c r="NIL85" s="40"/>
      <c r="NIM85" s="41"/>
      <c r="NIN85" s="38"/>
      <c r="NIO85" s="39"/>
      <c r="NIP85" s="40"/>
      <c r="NIQ85" s="40"/>
      <c r="NIR85" s="40"/>
      <c r="NIS85" s="40"/>
      <c r="NIT85" s="40"/>
      <c r="NIU85" s="40"/>
      <c r="NIV85" s="41"/>
      <c r="NIW85" s="38"/>
      <c r="NIX85" s="39"/>
      <c r="NIY85" s="40"/>
      <c r="NIZ85" s="40"/>
      <c r="NJA85" s="40"/>
      <c r="NJB85" s="40"/>
      <c r="NJC85" s="40"/>
      <c r="NJD85" s="40"/>
      <c r="NJE85" s="41"/>
      <c r="NJF85" s="38"/>
      <c r="NJG85" s="39"/>
      <c r="NJH85" s="40"/>
      <c r="NJI85" s="40"/>
      <c r="NJJ85" s="40"/>
      <c r="NJK85" s="40"/>
      <c r="NJL85" s="40"/>
      <c r="NJM85" s="40"/>
      <c r="NJN85" s="41"/>
      <c r="NJO85" s="38"/>
      <c r="NJP85" s="39"/>
      <c r="NJQ85" s="40"/>
      <c r="NJR85" s="40"/>
      <c r="NJS85" s="40"/>
      <c r="NJT85" s="40"/>
      <c r="NJU85" s="40"/>
      <c r="NJV85" s="40"/>
      <c r="NJW85" s="41"/>
      <c r="NJX85" s="38"/>
      <c r="NJY85" s="39"/>
      <c r="NJZ85" s="40"/>
      <c r="NKA85" s="40"/>
      <c r="NKB85" s="40"/>
      <c r="NKC85" s="40"/>
      <c r="NKD85" s="40"/>
      <c r="NKE85" s="40"/>
      <c r="NKF85" s="41"/>
      <c r="NKG85" s="38"/>
      <c r="NKH85" s="39"/>
      <c r="NKI85" s="40"/>
      <c r="NKJ85" s="40"/>
      <c r="NKK85" s="40"/>
      <c r="NKL85" s="40"/>
      <c r="NKM85" s="40"/>
      <c r="NKN85" s="40"/>
      <c r="NKO85" s="41"/>
      <c r="NKP85" s="38"/>
      <c r="NKQ85" s="39"/>
      <c r="NKR85" s="40"/>
      <c r="NKS85" s="40"/>
      <c r="NKT85" s="40"/>
      <c r="NKU85" s="40"/>
      <c r="NKV85" s="40"/>
      <c r="NKW85" s="40"/>
      <c r="NKX85" s="41"/>
      <c r="NKY85" s="38"/>
      <c r="NKZ85" s="39"/>
      <c r="NLA85" s="40"/>
      <c r="NLB85" s="40"/>
      <c r="NLC85" s="40"/>
      <c r="NLD85" s="40"/>
      <c r="NLE85" s="40"/>
      <c r="NLF85" s="40"/>
      <c r="NLG85" s="41"/>
      <c r="NLH85" s="38"/>
      <c r="NLI85" s="39"/>
      <c r="NLJ85" s="40"/>
      <c r="NLK85" s="40"/>
      <c r="NLL85" s="40"/>
      <c r="NLM85" s="40"/>
      <c r="NLN85" s="40"/>
      <c r="NLO85" s="40"/>
      <c r="NLP85" s="41"/>
      <c r="NLQ85" s="38"/>
      <c r="NLR85" s="39"/>
      <c r="NLS85" s="40"/>
      <c r="NLT85" s="40"/>
      <c r="NLU85" s="40"/>
      <c r="NLV85" s="40"/>
      <c r="NLW85" s="40"/>
      <c r="NLX85" s="40"/>
      <c r="NLY85" s="41"/>
      <c r="NLZ85" s="38"/>
      <c r="NMA85" s="39"/>
      <c r="NMB85" s="40"/>
      <c r="NMC85" s="40"/>
      <c r="NMD85" s="40"/>
      <c r="NME85" s="40"/>
      <c r="NMF85" s="40"/>
      <c r="NMG85" s="40"/>
      <c r="NMH85" s="41"/>
      <c r="NMI85" s="38"/>
      <c r="NMJ85" s="39"/>
      <c r="NMK85" s="40"/>
      <c r="NML85" s="40"/>
      <c r="NMM85" s="40"/>
      <c r="NMN85" s="40"/>
      <c r="NMO85" s="40"/>
      <c r="NMP85" s="40"/>
      <c r="NMQ85" s="41"/>
      <c r="NMR85" s="38"/>
      <c r="NMS85" s="39"/>
      <c r="NMT85" s="40"/>
      <c r="NMU85" s="40"/>
      <c r="NMV85" s="40"/>
      <c r="NMW85" s="40"/>
      <c r="NMX85" s="40"/>
      <c r="NMY85" s="40"/>
      <c r="NMZ85" s="41"/>
      <c r="NNA85" s="38"/>
      <c r="NNB85" s="39"/>
      <c r="NNC85" s="40"/>
      <c r="NND85" s="40"/>
      <c r="NNE85" s="40"/>
      <c r="NNF85" s="40"/>
      <c r="NNG85" s="40"/>
      <c r="NNH85" s="40"/>
      <c r="NNI85" s="41"/>
      <c r="NNJ85" s="38"/>
      <c r="NNK85" s="39"/>
      <c r="NNL85" s="40"/>
      <c r="NNM85" s="40"/>
      <c r="NNN85" s="40"/>
      <c r="NNO85" s="40"/>
      <c r="NNP85" s="40"/>
      <c r="NNQ85" s="40"/>
      <c r="NNR85" s="41"/>
      <c r="NNS85" s="38"/>
      <c r="NNT85" s="39"/>
      <c r="NNU85" s="40"/>
      <c r="NNV85" s="40"/>
      <c r="NNW85" s="40"/>
      <c r="NNX85" s="40"/>
      <c r="NNY85" s="40"/>
      <c r="NNZ85" s="40"/>
      <c r="NOA85" s="41"/>
      <c r="NOB85" s="38"/>
      <c r="NOC85" s="39"/>
      <c r="NOD85" s="40"/>
      <c r="NOE85" s="40"/>
      <c r="NOF85" s="40"/>
      <c r="NOG85" s="40"/>
      <c r="NOH85" s="40"/>
      <c r="NOI85" s="40"/>
      <c r="NOJ85" s="41"/>
      <c r="NOK85" s="38"/>
      <c r="NOL85" s="39"/>
      <c r="NOM85" s="40"/>
      <c r="NON85" s="40"/>
      <c r="NOO85" s="40"/>
      <c r="NOP85" s="40"/>
      <c r="NOQ85" s="40"/>
      <c r="NOR85" s="40"/>
      <c r="NOS85" s="41"/>
      <c r="NOT85" s="38"/>
      <c r="NOU85" s="39"/>
      <c r="NOV85" s="40"/>
      <c r="NOW85" s="40"/>
      <c r="NOX85" s="40"/>
      <c r="NOY85" s="40"/>
      <c r="NOZ85" s="40"/>
      <c r="NPA85" s="40"/>
      <c r="NPB85" s="41"/>
      <c r="NPC85" s="38"/>
      <c r="NPD85" s="39"/>
      <c r="NPE85" s="40"/>
      <c r="NPF85" s="40"/>
      <c r="NPG85" s="40"/>
      <c r="NPH85" s="40"/>
      <c r="NPI85" s="40"/>
      <c r="NPJ85" s="40"/>
      <c r="NPK85" s="41"/>
      <c r="NPL85" s="38"/>
      <c r="NPM85" s="39"/>
      <c r="NPN85" s="40"/>
      <c r="NPO85" s="40"/>
      <c r="NPP85" s="40"/>
      <c r="NPQ85" s="40"/>
      <c r="NPR85" s="40"/>
      <c r="NPS85" s="40"/>
      <c r="NPT85" s="41"/>
      <c r="NPU85" s="38"/>
      <c r="NPV85" s="39"/>
      <c r="NPW85" s="40"/>
      <c r="NPX85" s="40"/>
      <c r="NPY85" s="40"/>
      <c r="NPZ85" s="40"/>
      <c r="NQA85" s="40"/>
      <c r="NQB85" s="40"/>
      <c r="NQC85" s="41"/>
      <c r="NQD85" s="38"/>
      <c r="NQE85" s="39"/>
      <c r="NQF85" s="40"/>
      <c r="NQG85" s="40"/>
      <c r="NQH85" s="40"/>
      <c r="NQI85" s="40"/>
      <c r="NQJ85" s="40"/>
      <c r="NQK85" s="40"/>
      <c r="NQL85" s="41"/>
      <c r="NQM85" s="38"/>
      <c r="NQN85" s="39"/>
      <c r="NQO85" s="40"/>
      <c r="NQP85" s="40"/>
      <c r="NQQ85" s="40"/>
      <c r="NQR85" s="40"/>
      <c r="NQS85" s="40"/>
      <c r="NQT85" s="40"/>
      <c r="NQU85" s="41"/>
      <c r="NQV85" s="38"/>
      <c r="NQW85" s="39"/>
      <c r="NQX85" s="40"/>
      <c r="NQY85" s="40"/>
      <c r="NQZ85" s="40"/>
      <c r="NRA85" s="40"/>
      <c r="NRB85" s="40"/>
      <c r="NRC85" s="40"/>
      <c r="NRD85" s="41"/>
      <c r="NRE85" s="38"/>
      <c r="NRF85" s="39"/>
      <c r="NRG85" s="40"/>
      <c r="NRH85" s="40"/>
      <c r="NRI85" s="40"/>
      <c r="NRJ85" s="40"/>
      <c r="NRK85" s="40"/>
      <c r="NRL85" s="40"/>
      <c r="NRM85" s="41"/>
      <c r="NRN85" s="38"/>
      <c r="NRO85" s="39"/>
      <c r="NRP85" s="40"/>
      <c r="NRQ85" s="40"/>
      <c r="NRR85" s="40"/>
      <c r="NRS85" s="40"/>
      <c r="NRT85" s="40"/>
      <c r="NRU85" s="40"/>
      <c r="NRV85" s="41"/>
      <c r="NRW85" s="38"/>
      <c r="NRX85" s="39"/>
      <c r="NRY85" s="40"/>
      <c r="NRZ85" s="40"/>
      <c r="NSA85" s="40"/>
      <c r="NSB85" s="40"/>
      <c r="NSC85" s="40"/>
      <c r="NSD85" s="40"/>
      <c r="NSE85" s="41"/>
      <c r="NSF85" s="38"/>
      <c r="NSG85" s="39"/>
      <c r="NSH85" s="40"/>
      <c r="NSI85" s="40"/>
      <c r="NSJ85" s="40"/>
      <c r="NSK85" s="40"/>
      <c r="NSL85" s="40"/>
      <c r="NSM85" s="40"/>
      <c r="NSN85" s="41"/>
      <c r="NSO85" s="38"/>
      <c r="NSP85" s="39"/>
      <c r="NSQ85" s="40"/>
      <c r="NSR85" s="40"/>
      <c r="NSS85" s="40"/>
      <c r="NST85" s="40"/>
      <c r="NSU85" s="40"/>
      <c r="NSV85" s="40"/>
      <c r="NSW85" s="41"/>
      <c r="NSX85" s="38"/>
      <c r="NSY85" s="39"/>
      <c r="NSZ85" s="40"/>
      <c r="NTA85" s="40"/>
      <c r="NTB85" s="40"/>
      <c r="NTC85" s="40"/>
      <c r="NTD85" s="40"/>
      <c r="NTE85" s="40"/>
      <c r="NTF85" s="41"/>
      <c r="NTG85" s="38"/>
      <c r="NTH85" s="39"/>
      <c r="NTI85" s="40"/>
      <c r="NTJ85" s="40"/>
      <c r="NTK85" s="40"/>
      <c r="NTL85" s="40"/>
      <c r="NTM85" s="40"/>
      <c r="NTN85" s="40"/>
      <c r="NTO85" s="41"/>
      <c r="NTP85" s="38"/>
      <c r="NTQ85" s="39"/>
      <c r="NTR85" s="40"/>
      <c r="NTS85" s="40"/>
      <c r="NTT85" s="40"/>
      <c r="NTU85" s="40"/>
      <c r="NTV85" s="40"/>
      <c r="NTW85" s="40"/>
      <c r="NTX85" s="41"/>
      <c r="NTY85" s="38"/>
      <c r="NTZ85" s="39"/>
      <c r="NUA85" s="40"/>
      <c r="NUB85" s="40"/>
      <c r="NUC85" s="40"/>
      <c r="NUD85" s="40"/>
      <c r="NUE85" s="40"/>
      <c r="NUF85" s="40"/>
      <c r="NUG85" s="41"/>
      <c r="NUH85" s="38"/>
      <c r="NUI85" s="39"/>
      <c r="NUJ85" s="40"/>
      <c r="NUK85" s="40"/>
      <c r="NUL85" s="40"/>
      <c r="NUM85" s="40"/>
      <c r="NUN85" s="40"/>
      <c r="NUO85" s="40"/>
      <c r="NUP85" s="41"/>
      <c r="NUQ85" s="38"/>
      <c r="NUR85" s="39"/>
      <c r="NUS85" s="40"/>
      <c r="NUT85" s="40"/>
      <c r="NUU85" s="40"/>
      <c r="NUV85" s="40"/>
      <c r="NUW85" s="40"/>
      <c r="NUX85" s="40"/>
      <c r="NUY85" s="41"/>
      <c r="NUZ85" s="38"/>
      <c r="NVA85" s="39"/>
      <c r="NVB85" s="40"/>
      <c r="NVC85" s="40"/>
      <c r="NVD85" s="40"/>
      <c r="NVE85" s="40"/>
      <c r="NVF85" s="40"/>
      <c r="NVG85" s="40"/>
      <c r="NVH85" s="41"/>
      <c r="NVI85" s="38"/>
      <c r="NVJ85" s="39"/>
      <c r="NVK85" s="40"/>
      <c r="NVL85" s="40"/>
      <c r="NVM85" s="40"/>
      <c r="NVN85" s="40"/>
      <c r="NVO85" s="40"/>
      <c r="NVP85" s="40"/>
      <c r="NVQ85" s="41"/>
      <c r="NVR85" s="38"/>
      <c r="NVS85" s="39"/>
      <c r="NVT85" s="40"/>
      <c r="NVU85" s="40"/>
      <c r="NVV85" s="40"/>
      <c r="NVW85" s="40"/>
      <c r="NVX85" s="40"/>
      <c r="NVY85" s="40"/>
      <c r="NVZ85" s="41"/>
      <c r="NWA85" s="38"/>
      <c r="NWB85" s="39"/>
      <c r="NWC85" s="40"/>
      <c r="NWD85" s="40"/>
      <c r="NWE85" s="40"/>
      <c r="NWF85" s="40"/>
      <c r="NWG85" s="40"/>
      <c r="NWH85" s="40"/>
      <c r="NWI85" s="41"/>
      <c r="NWJ85" s="38"/>
      <c r="NWK85" s="39"/>
      <c r="NWL85" s="40"/>
      <c r="NWM85" s="40"/>
      <c r="NWN85" s="40"/>
      <c r="NWO85" s="40"/>
      <c r="NWP85" s="40"/>
      <c r="NWQ85" s="40"/>
      <c r="NWR85" s="41"/>
      <c r="NWS85" s="38"/>
      <c r="NWT85" s="39"/>
      <c r="NWU85" s="40"/>
      <c r="NWV85" s="40"/>
      <c r="NWW85" s="40"/>
      <c r="NWX85" s="40"/>
      <c r="NWY85" s="40"/>
      <c r="NWZ85" s="40"/>
      <c r="NXA85" s="41"/>
      <c r="NXB85" s="38"/>
      <c r="NXC85" s="39"/>
      <c r="NXD85" s="40"/>
      <c r="NXE85" s="40"/>
      <c r="NXF85" s="40"/>
      <c r="NXG85" s="40"/>
      <c r="NXH85" s="40"/>
      <c r="NXI85" s="40"/>
      <c r="NXJ85" s="41"/>
      <c r="NXK85" s="38"/>
      <c r="NXL85" s="39"/>
      <c r="NXM85" s="40"/>
      <c r="NXN85" s="40"/>
      <c r="NXO85" s="40"/>
      <c r="NXP85" s="40"/>
      <c r="NXQ85" s="40"/>
      <c r="NXR85" s="40"/>
      <c r="NXS85" s="41"/>
      <c r="NXT85" s="38"/>
      <c r="NXU85" s="39"/>
      <c r="NXV85" s="40"/>
      <c r="NXW85" s="40"/>
      <c r="NXX85" s="40"/>
      <c r="NXY85" s="40"/>
      <c r="NXZ85" s="40"/>
      <c r="NYA85" s="40"/>
      <c r="NYB85" s="41"/>
      <c r="NYC85" s="38"/>
      <c r="NYD85" s="39"/>
      <c r="NYE85" s="40"/>
      <c r="NYF85" s="40"/>
      <c r="NYG85" s="40"/>
      <c r="NYH85" s="40"/>
      <c r="NYI85" s="40"/>
      <c r="NYJ85" s="40"/>
      <c r="NYK85" s="41"/>
      <c r="NYL85" s="38"/>
      <c r="NYM85" s="39"/>
      <c r="NYN85" s="40"/>
      <c r="NYO85" s="40"/>
      <c r="NYP85" s="40"/>
      <c r="NYQ85" s="40"/>
      <c r="NYR85" s="40"/>
      <c r="NYS85" s="40"/>
      <c r="NYT85" s="41"/>
      <c r="NYU85" s="38"/>
      <c r="NYV85" s="39"/>
      <c r="NYW85" s="40"/>
      <c r="NYX85" s="40"/>
      <c r="NYY85" s="40"/>
      <c r="NYZ85" s="40"/>
      <c r="NZA85" s="40"/>
      <c r="NZB85" s="40"/>
      <c r="NZC85" s="41"/>
      <c r="NZD85" s="38"/>
      <c r="NZE85" s="39"/>
      <c r="NZF85" s="40"/>
      <c r="NZG85" s="40"/>
      <c r="NZH85" s="40"/>
      <c r="NZI85" s="40"/>
      <c r="NZJ85" s="40"/>
      <c r="NZK85" s="40"/>
      <c r="NZL85" s="41"/>
      <c r="NZM85" s="38"/>
      <c r="NZN85" s="39"/>
      <c r="NZO85" s="40"/>
      <c r="NZP85" s="40"/>
      <c r="NZQ85" s="40"/>
      <c r="NZR85" s="40"/>
      <c r="NZS85" s="40"/>
      <c r="NZT85" s="40"/>
      <c r="NZU85" s="41"/>
      <c r="NZV85" s="38"/>
      <c r="NZW85" s="39"/>
      <c r="NZX85" s="40"/>
      <c r="NZY85" s="40"/>
      <c r="NZZ85" s="40"/>
      <c r="OAA85" s="40"/>
      <c r="OAB85" s="40"/>
      <c r="OAC85" s="40"/>
      <c r="OAD85" s="41"/>
      <c r="OAE85" s="38"/>
      <c r="OAF85" s="39"/>
      <c r="OAG85" s="40"/>
      <c r="OAH85" s="40"/>
      <c r="OAI85" s="40"/>
      <c r="OAJ85" s="40"/>
      <c r="OAK85" s="40"/>
      <c r="OAL85" s="40"/>
      <c r="OAM85" s="41"/>
      <c r="OAN85" s="38"/>
      <c r="OAO85" s="39"/>
      <c r="OAP85" s="40"/>
      <c r="OAQ85" s="40"/>
      <c r="OAR85" s="40"/>
      <c r="OAS85" s="40"/>
      <c r="OAT85" s="40"/>
      <c r="OAU85" s="40"/>
      <c r="OAV85" s="41"/>
      <c r="OAW85" s="38"/>
      <c r="OAX85" s="39"/>
      <c r="OAY85" s="40"/>
      <c r="OAZ85" s="40"/>
      <c r="OBA85" s="40"/>
      <c r="OBB85" s="40"/>
      <c r="OBC85" s="40"/>
      <c r="OBD85" s="40"/>
      <c r="OBE85" s="41"/>
      <c r="OBF85" s="38"/>
      <c r="OBG85" s="39"/>
      <c r="OBH85" s="40"/>
      <c r="OBI85" s="40"/>
      <c r="OBJ85" s="40"/>
      <c r="OBK85" s="40"/>
      <c r="OBL85" s="40"/>
      <c r="OBM85" s="40"/>
      <c r="OBN85" s="41"/>
      <c r="OBO85" s="38"/>
      <c r="OBP85" s="39"/>
      <c r="OBQ85" s="40"/>
      <c r="OBR85" s="40"/>
      <c r="OBS85" s="40"/>
      <c r="OBT85" s="40"/>
      <c r="OBU85" s="40"/>
      <c r="OBV85" s="40"/>
      <c r="OBW85" s="41"/>
      <c r="OBX85" s="38"/>
      <c r="OBY85" s="39"/>
      <c r="OBZ85" s="40"/>
      <c r="OCA85" s="40"/>
      <c r="OCB85" s="40"/>
      <c r="OCC85" s="40"/>
      <c r="OCD85" s="40"/>
      <c r="OCE85" s="40"/>
      <c r="OCF85" s="41"/>
      <c r="OCG85" s="38"/>
      <c r="OCH85" s="39"/>
      <c r="OCI85" s="40"/>
      <c r="OCJ85" s="40"/>
      <c r="OCK85" s="40"/>
      <c r="OCL85" s="40"/>
      <c r="OCM85" s="40"/>
      <c r="OCN85" s="40"/>
      <c r="OCO85" s="41"/>
      <c r="OCP85" s="38"/>
      <c r="OCQ85" s="39"/>
      <c r="OCR85" s="40"/>
      <c r="OCS85" s="40"/>
      <c r="OCT85" s="40"/>
      <c r="OCU85" s="40"/>
      <c r="OCV85" s="40"/>
      <c r="OCW85" s="40"/>
      <c r="OCX85" s="41"/>
      <c r="OCY85" s="38"/>
      <c r="OCZ85" s="39"/>
      <c r="ODA85" s="40"/>
      <c r="ODB85" s="40"/>
      <c r="ODC85" s="40"/>
      <c r="ODD85" s="40"/>
      <c r="ODE85" s="40"/>
      <c r="ODF85" s="40"/>
      <c r="ODG85" s="41"/>
      <c r="ODH85" s="38"/>
      <c r="ODI85" s="39"/>
      <c r="ODJ85" s="40"/>
      <c r="ODK85" s="40"/>
      <c r="ODL85" s="40"/>
      <c r="ODM85" s="40"/>
      <c r="ODN85" s="40"/>
      <c r="ODO85" s="40"/>
      <c r="ODP85" s="41"/>
      <c r="ODQ85" s="38"/>
      <c r="ODR85" s="39"/>
      <c r="ODS85" s="40"/>
      <c r="ODT85" s="40"/>
      <c r="ODU85" s="40"/>
      <c r="ODV85" s="40"/>
      <c r="ODW85" s="40"/>
      <c r="ODX85" s="40"/>
      <c r="ODY85" s="41"/>
      <c r="ODZ85" s="38"/>
      <c r="OEA85" s="39"/>
      <c r="OEB85" s="40"/>
      <c r="OEC85" s="40"/>
      <c r="OED85" s="40"/>
      <c r="OEE85" s="40"/>
      <c r="OEF85" s="40"/>
      <c r="OEG85" s="40"/>
      <c r="OEH85" s="41"/>
      <c r="OEI85" s="38"/>
      <c r="OEJ85" s="39"/>
      <c r="OEK85" s="40"/>
      <c r="OEL85" s="40"/>
      <c r="OEM85" s="40"/>
      <c r="OEN85" s="40"/>
      <c r="OEO85" s="40"/>
      <c r="OEP85" s="40"/>
      <c r="OEQ85" s="41"/>
      <c r="OER85" s="38"/>
      <c r="OES85" s="39"/>
      <c r="OET85" s="40"/>
      <c r="OEU85" s="40"/>
      <c r="OEV85" s="40"/>
      <c r="OEW85" s="40"/>
      <c r="OEX85" s="40"/>
      <c r="OEY85" s="40"/>
      <c r="OEZ85" s="41"/>
      <c r="OFA85" s="38"/>
      <c r="OFB85" s="39"/>
      <c r="OFC85" s="40"/>
      <c r="OFD85" s="40"/>
      <c r="OFE85" s="40"/>
      <c r="OFF85" s="40"/>
      <c r="OFG85" s="40"/>
      <c r="OFH85" s="40"/>
      <c r="OFI85" s="41"/>
      <c r="OFJ85" s="38"/>
      <c r="OFK85" s="39"/>
      <c r="OFL85" s="40"/>
      <c r="OFM85" s="40"/>
      <c r="OFN85" s="40"/>
      <c r="OFO85" s="40"/>
      <c r="OFP85" s="40"/>
      <c r="OFQ85" s="40"/>
      <c r="OFR85" s="41"/>
      <c r="OFS85" s="38"/>
      <c r="OFT85" s="39"/>
      <c r="OFU85" s="40"/>
      <c r="OFV85" s="40"/>
      <c r="OFW85" s="40"/>
      <c r="OFX85" s="40"/>
      <c r="OFY85" s="40"/>
      <c r="OFZ85" s="40"/>
      <c r="OGA85" s="41"/>
      <c r="OGB85" s="38"/>
      <c r="OGC85" s="39"/>
      <c r="OGD85" s="40"/>
      <c r="OGE85" s="40"/>
      <c r="OGF85" s="40"/>
      <c r="OGG85" s="40"/>
      <c r="OGH85" s="40"/>
      <c r="OGI85" s="40"/>
      <c r="OGJ85" s="41"/>
      <c r="OGK85" s="38"/>
      <c r="OGL85" s="39"/>
      <c r="OGM85" s="40"/>
      <c r="OGN85" s="40"/>
      <c r="OGO85" s="40"/>
      <c r="OGP85" s="40"/>
      <c r="OGQ85" s="40"/>
      <c r="OGR85" s="40"/>
      <c r="OGS85" s="41"/>
      <c r="OGT85" s="38"/>
      <c r="OGU85" s="39"/>
      <c r="OGV85" s="40"/>
      <c r="OGW85" s="40"/>
      <c r="OGX85" s="40"/>
      <c r="OGY85" s="40"/>
      <c r="OGZ85" s="40"/>
      <c r="OHA85" s="40"/>
      <c r="OHB85" s="41"/>
      <c r="OHC85" s="38"/>
      <c r="OHD85" s="39"/>
      <c r="OHE85" s="40"/>
      <c r="OHF85" s="40"/>
      <c r="OHG85" s="40"/>
      <c r="OHH85" s="40"/>
      <c r="OHI85" s="40"/>
      <c r="OHJ85" s="40"/>
      <c r="OHK85" s="41"/>
      <c r="OHL85" s="38"/>
      <c r="OHM85" s="39"/>
      <c r="OHN85" s="40"/>
      <c r="OHO85" s="40"/>
      <c r="OHP85" s="40"/>
      <c r="OHQ85" s="40"/>
      <c r="OHR85" s="40"/>
      <c r="OHS85" s="40"/>
      <c r="OHT85" s="41"/>
      <c r="OHU85" s="38"/>
      <c r="OHV85" s="39"/>
      <c r="OHW85" s="40"/>
      <c r="OHX85" s="40"/>
      <c r="OHY85" s="40"/>
      <c r="OHZ85" s="40"/>
      <c r="OIA85" s="40"/>
      <c r="OIB85" s="40"/>
      <c r="OIC85" s="41"/>
      <c r="OID85" s="38"/>
      <c r="OIE85" s="39"/>
      <c r="OIF85" s="40"/>
      <c r="OIG85" s="40"/>
      <c r="OIH85" s="40"/>
      <c r="OII85" s="40"/>
      <c r="OIJ85" s="40"/>
      <c r="OIK85" s="40"/>
      <c r="OIL85" s="41"/>
      <c r="OIM85" s="38"/>
      <c r="OIN85" s="39"/>
      <c r="OIO85" s="40"/>
      <c r="OIP85" s="40"/>
      <c r="OIQ85" s="40"/>
      <c r="OIR85" s="40"/>
      <c r="OIS85" s="40"/>
      <c r="OIT85" s="40"/>
      <c r="OIU85" s="41"/>
      <c r="OIV85" s="38"/>
      <c r="OIW85" s="39"/>
      <c r="OIX85" s="40"/>
      <c r="OIY85" s="40"/>
      <c r="OIZ85" s="40"/>
      <c r="OJA85" s="40"/>
      <c r="OJB85" s="40"/>
      <c r="OJC85" s="40"/>
      <c r="OJD85" s="41"/>
      <c r="OJE85" s="38"/>
      <c r="OJF85" s="39"/>
      <c r="OJG85" s="40"/>
      <c r="OJH85" s="40"/>
      <c r="OJI85" s="40"/>
      <c r="OJJ85" s="40"/>
      <c r="OJK85" s="40"/>
      <c r="OJL85" s="40"/>
      <c r="OJM85" s="41"/>
      <c r="OJN85" s="38"/>
      <c r="OJO85" s="39"/>
      <c r="OJP85" s="40"/>
      <c r="OJQ85" s="40"/>
      <c r="OJR85" s="40"/>
      <c r="OJS85" s="40"/>
      <c r="OJT85" s="40"/>
      <c r="OJU85" s="40"/>
      <c r="OJV85" s="41"/>
      <c r="OJW85" s="38"/>
      <c r="OJX85" s="39"/>
      <c r="OJY85" s="40"/>
      <c r="OJZ85" s="40"/>
      <c r="OKA85" s="40"/>
      <c r="OKB85" s="40"/>
      <c r="OKC85" s="40"/>
      <c r="OKD85" s="40"/>
      <c r="OKE85" s="41"/>
      <c r="OKF85" s="38"/>
      <c r="OKG85" s="39"/>
      <c r="OKH85" s="40"/>
      <c r="OKI85" s="40"/>
      <c r="OKJ85" s="40"/>
      <c r="OKK85" s="40"/>
      <c r="OKL85" s="40"/>
      <c r="OKM85" s="40"/>
      <c r="OKN85" s="41"/>
      <c r="OKO85" s="38"/>
      <c r="OKP85" s="39"/>
      <c r="OKQ85" s="40"/>
      <c r="OKR85" s="40"/>
      <c r="OKS85" s="40"/>
      <c r="OKT85" s="40"/>
      <c r="OKU85" s="40"/>
      <c r="OKV85" s="40"/>
      <c r="OKW85" s="41"/>
      <c r="OKX85" s="38"/>
      <c r="OKY85" s="39"/>
      <c r="OKZ85" s="40"/>
      <c r="OLA85" s="40"/>
      <c r="OLB85" s="40"/>
      <c r="OLC85" s="40"/>
      <c r="OLD85" s="40"/>
      <c r="OLE85" s="40"/>
      <c r="OLF85" s="41"/>
      <c r="OLG85" s="38"/>
      <c r="OLH85" s="39"/>
      <c r="OLI85" s="40"/>
      <c r="OLJ85" s="40"/>
      <c r="OLK85" s="40"/>
      <c r="OLL85" s="40"/>
      <c r="OLM85" s="40"/>
      <c r="OLN85" s="40"/>
      <c r="OLO85" s="41"/>
      <c r="OLP85" s="38"/>
      <c r="OLQ85" s="39"/>
      <c r="OLR85" s="40"/>
      <c r="OLS85" s="40"/>
      <c r="OLT85" s="40"/>
      <c r="OLU85" s="40"/>
      <c r="OLV85" s="40"/>
      <c r="OLW85" s="40"/>
      <c r="OLX85" s="41"/>
      <c r="OLY85" s="38"/>
      <c r="OLZ85" s="39"/>
      <c r="OMA85" s="40"/>
      <c r="OMB85" s="40"/>
      <c r="OMC85" s="40"/>
      <c r="OMD85" s="40"/>
      <c r="OME85" s="40"/>
      <c r="OMF85" s="40"/>
      <c r="OMG85" s="41"/>
      <c r="OMH85" s="38"/>
      <c r="OMI85" s="39"/>
      <c r="OMJ85" s="40"/>
      <c r="OMK85" s="40"/>
      <c r="OML85" s="40"/>
      <c r="OMM85" s="40"/>
      <c r="OMN85" s="40"/>
      <c r="OMO85" s="40"/>
      <c r="OMP85" s="41"/>
      <c r="OMQ85" s="38"/>
      <c r="OMR85" s="39"/>
      <c r="OMS85" s="40"/>
      <c r="OMT85" s="40"/>
      <c r="OMU85" s="40"/>
      <c r="OMV85" s="40"/>
      <c r="OMW85" s="40"/>
      <c r="OMX85" s="40"/>
      <c r="OMY85" s="41"/>
      <c r="OMZ85" s="38"/>
      <c r="ONA85" s="39"/>
      <c r="ONB85" s="40"/>
      <c r="ONC85" s="40"/>
      <c r="OND85" s="40"/>
      <c r="ONE85" s="40"/>
      <c r="ONF85" s="40"/>
      <c r="ONG85" s="40"/>
      <c r="ONH85" s="41"/>
      <c r="ONI85" s="38"/>
      <c r="ONJ85" s="39"/>
      <c r="ONK85" s="40"/>
      <c r="ONL85" s="40"/>
      <c r="ONM85" s="40"/>
      <c r="ONN85" s="40"/>
      <c r="ONO85" s="40"/>
      <c r="ONP85" s="40"/>
      <c r="ONQ85" s="41"/>
      <c r="ONR85" s="38"/>
      <c r="ONS85" s="39"/>
      <c r="ONT85" s="40"/>
      <c r="ONU85" s="40"/>
      <c r="ONV85" s="40"/>
      <c r="ONW85" s="40"/>
      <c r="ONX85" s="40"/>
      <c r="ONY85" s="40"/>
      <c r="ONZ85" s="41"/>
      <c r="OOA85" s="38"/>
      <c r="OOB85" s="39"/>
      <c r="OOC85" s="40"/>
      <c r="OOD85" s="40"/>
      <c r="OOE85" s="40"/>
      <c r="OOF85" s="40"/>
      <c r="OOG85" s="40"/>
      <c r="OOH85" s="40"/>
      <c r="OOI85" s="41"/>
      <c r="OOJ85" s="38"/>
      <c r="OOK85" s="39"/>
      <c r="OOL85" s="40"/>
      <c r="OOM85" s="40"/>
      <c r="OON85" s="40"/>
      <c r="OOO85" s="40"/>
      <c r="OOP85" s="40"/>
      <c r="OOQ85" s="40"/>
      <c r="OOR85" s="41"/>
      <c r="OOS85" s="38"/>
      <c r="OOT85" s="39"/>
      <c r="OOU85" s="40"/>
      <c r="OOV85" s="40"/>
      <c r="OOW85" s="40"/>
      <c r="OOX85" s="40"/>
      <c r="OOY85" s="40"/>
      <c r="OOZ85" s="40"/>
      <c r="OPA85" s="41"/>
      <c r="OPB85" s="38"/>
      <c r="OPC85" s="39"/>
      <c r="OPD85" s="40"/>
      <c r="OPE85" s="40"/>
      <c r="OPF85" s="40"/>
      <c r="OPG85" s="40"/>
      <c r="OPH85" s="40"/>
      <c r="OPI85" s="40"/>
      <c r="OPJ85" s="41"/>
      <c r="OPK85" s="38"/>
      <c r="OPL85" s="39"/>
      <c r="OPM85" s="40"/>
      <c r="OPN85" s="40"/>
      <c r="OPO85" s="40"/>
      <c r="OPP85" s="40"/>
      <c r="OPQ85" s="40"/>
      <c r="OPR85" s="40"/>
      <c r="OPS85" s="41"/>
      <c r="OPT85" s="38"/>
      <c r="OPU85" s="39"/>
      <c r="OPV85" s="40"/>
      <c r="OPW85" s="40"/>
      <c r="OPX85" s="40"/>
      <c r="OPY85" s="40"/>
      <c r="OPZ85" s="40"/>
      <c r="OQA85" s="40"/>
      <c r="OQB85" s="41"/>
      <c r="OQC85" s="38"/>
      <c r="OQD85" s="39"/>
      <c r="OQE85" s="40"/>
      <c r="OQF85" s="40"/>
      <c r="OQG85" s="40"/>
      <c r="OQH85" s="40"/>
      <c r="OQI85" s="40"/>
      <c r="OQJ85" s="40"/>
      <c r="OQK85" s="41"/>
      <c r="OQL85" s="38"/>
      <c r="OQM85" s="39"/>
      <c r="OQN85" s="40"/>
      <c r="OQO85" s="40"/>
      <c r="OQP85" s="40"/>
      <c r="OQQ85" s="40"/>
      <c r="OQR85" s="40"/>
      <c r="OQS85" s="40"/>
      <c r="OQT85" s="41"/>
      <c r="OQU85" s="38"/>
      <c r="OQV85" s="39"/>
      <c r="OQW85" s="40"/>
      <c r="OQX85" s="40"/>
      <c r="OQY85" s="40"/>
      <c r="OQZ85" s="40"/>
      <c r="ORA85" s="40"/>
      <c r="ORB85" s="40"/>
      <c r="ORC85" s="41"/>
      <c r="ORD85" s="38"/>
      <c r="ORE85" s="39"/>
      <c r="ORF85" s="40"/>
      <c r="ORG85" s="40"/>
      <c r="ORH85" s="40"/>
      <c r="ORI85" s="40"/>
      <c r="ORJ85" s="40"/>
      <c r="ORK85" s="40"/>
      <c r="ORL85" s="41"/>
      <c r="ORM85" s="38"/>
      <c r="ORN85" s="39"/>
      <c r="ORO85" s="40"/>
      <c r="ORP85" s="40"/>
      <c r="ORQ85" s="40"/>
      <c r="ORR85" s="40"/>
      <c r="ORS85" s="40"/>
      <c r="ORT85" s="40"/>
      <c r="ORU85" s="41"/>
      <c r="ORV85" s="38"/>
      <c r="ORW85" s="39"/>
      <c r="ORX85" s="40"/>
      <c r="ORY85" s="40"/>
      <c r="ORZ85" s="40"/>
      <c r="OSA85" s="40"/>
      <c r="OSB85" s="40"/>
      <c r="OSC85" s="40"/>
      <c r="OSD85" s="41"/>
      <c r="OSE85" s="38"/>
      <c r="OSF85" s="39"/>
      <c r="OSG85" s="40"/>
      <c r="OSH85" s="40"/>
      <c r="OSI85" s="40"/>
      <c r="OSJ85" s="40"/>
      <c r="OSK85" s="40"/>
      <c r="OSL85" s="40"/>
      <c r="OSM85" s="41"/>
      <c r="OSN85" s="38"/>
      <c r="OSO85" s="39"/>
      <c r="OSP85" s="40"/>
      <c r="OSQ85" s="40"/>
      <c r="OSR85" s="40"/>
      <c r="OSS85" s="40"/>
      <c r="OST85" s="40"/>
      <c r="OSU85" s="40"/>
      <c r="OSV85" s="41"/>
      <c r="OSW85" s="38"/>
      <c r="OSX85" s="39"/>
      <c r="OSY85" s="40"/>
      <c r="OSZ85" s="40"/>
      <c r="OTA85" s="40"/>
      <c r="OTB85" s="40"/>
      <c r="OTC85" s="40"/>
      <c r="OTD85" s="40"/>
      <c r="OTE85" s="41"/>
      <c r="OTF85" s="38"/>
      <c r="OTG85" s="39"/>
      <c r="OTH85" s="40"/>
      <c r="OTI85" s="40"/>
      <c r="OTJ85" s="40"/>
      <c r="OTK85" s="40"/>
      <c r="OTL85" s="40"/>
      <c r="OTM85" s="40"/>
      <c r="OTN85" s="41"/>
      <c r="OTO85" s="38"/>
      <c r="OTP85" s="39"/>
      <c r="OTQ85" s="40"/>
      <c r="OTR85" s="40"/>
      <c r="OTS85" s="40"/>
      <c r="OTT85" s="40"/>
      <c r="OTU85" s="40"/>
      <c r="OTV85" s="40"/>
      <c r="OTW85" s="41"/>
      <c r="OTX85" s="38"/>
      <c r="OTY85" s="39"/>
      <c r="OTZ85" s="40"/>
      <c r="OUA85" s="40"/>
      <c r="OUB85" s="40"/>
      <c r="OUC85" s="40"/>
      <c r="OUD85" s="40"/>
      <c r="OUE85" s="40"/>
      <c r="OUF85" s="41"/>
      <c r="OUG85" s="38"/>
      <c r="OUH85" s="39"/>
      <c r="OUI85" s="40"/>
      <c r="OUJ85" s="40"/>
      <c r="OUK85" s="40"/>
      <c r="OUL85" s="40"/>
      <c r="OUM85" s="40"/>
      <c r="OUN85" s="40"/>
      <c r="OUO85" s="41"/>
      <c r="OUP85" s="38"/>
      <c r="OUQ85" s="39"/>
      <c r="OUR85" s="40"/>
      <c r="OUS85" s="40"/>
      <c r="OUT85" s="40"/>
      <c r="OUU85" s="40"/>
      <c r="OUV85" s="40"/>
      <c r="OUW85" s="40"/>
      <c r="OUX85" s="41"/>
      <c r="OUY85" s="38"/>
      <c r="OUZ85" s="39"/>
      <c r="OVA85" s="40"/>
      <c r="OVB85" s="40"/>
      <c r="OVC85" s="40"/>
      <c r="OVD85" s="40"/>
      <c r="OVE85" s="40"/>
      <c r="OVF85" s="40"/>
      <c r="OVG85" s="41"/>
      <c r="OVH85" s="38"/>
      <c r="OVI85" s="39"/>
      <c r="OVJ85" s="40"/>
      <c r="OVK85" s="40"/>
      <c r="OVL85" s="40"/>
      <c r="OVM85" s="40"/>
      <c r="OVN85" s="40"/>
      <c r="OVO85" s="40"/>
      <c r="OVP85" s="41"/>
      <c r="OVQ85" s="38"/>
      <c r="OVR85" s="39"/>
      <c r="OVS85" s="40"/>
      <c r="OVT85" s="40"/>
      <c r="OVU85" s="40"/>
      <c r="OVV85" s="40"/>
      <c r="OVW85" s="40"/>
      <c r="OVX85" s="40"/>
      <c r="OVY85" s="41"/>
      <c r="OVZ85" s="38"/>
      <c r="OWA85" s="39"/>
      <c r="OWB85" s="40"/>
      <c r="OWC85" s="40"/>
      <c r="OWD85" s="40"/>
      <c r="OWE85" s="40"/>
      <c r="OWF85" s="40"/>
      <c r="OWG85" s="40"/>
      <c r="OWH85" s="41"/>
      <c r="OWI85" s="38"/>
      <c r="OWJ85" s="39"/>
      <c r="OWK85" s="40"/>
      <c r="OWL85" s="40"/>
      <c r="OWM85" s="40"/>
      <c r="OWN85" s="40"/>
      <c r="OWO85" s="40"/>
      <c r="OWP85" s="40"/>
      <c r="OWQ85" s="41"/>
      <c r="OWR85" s="38"/>
      <c r="OWS85" s="39"/>
      <c r="OWT85" s="40"/>
      <c r="OWU85" s="40"/>
      <c r="OWV85" s="40"/>
      <c r="OWW85" s="40"/>
      <c r="OWX85" s="40"/>
      <c r="OWY85" s="40"/>
      <c r="OWZ85" s="41"/>
      <c r="OXA85" s="38"/>
      <c r="OXB85" s="39"/>
      <c r="OXC85" s="40"/>
      <c r="OXD85" s="40"/>
      <c r="OXE85" s="40"/>
      <c r="OXF85" s="40"/>
      <c r="OXG85" s="40"/>
      <c r="OXH85" s="40"/>
      <c r="OXI85" s="41"/>
      <c r="OXJ85" s="38"/>
      <c r="OXK85" s="39"/>
      <c r="OXL85" s="40"/>
      <c r="OXM85" s="40"/>
      <c r="OXN85" s="40"/>
      <c r="OXO85" s="40"/>
      <c r="OXP85" s="40"/>
      <c r="OXQ85" s="40"/>
      <c r="OXR85" s="41"/>
      <c r="OXS85" s="38"/>
      <c r="OXT85" s="39"/>
      <c r="OXU85" s="40"/>
      <c r="OXV85" s="40"/>
      <c r="OXW85" s="40"/>
      <c r="OXX85" s="40"/>
      <c r="OXY85" s="40"/>
      <c r="OXZ85" s="40"/>
      <c r="OYA85" s="41"/>
      <c r="OYB85" s="38"/>
      <c r="OYC85" s="39"/>
      <c r="OYD85" s="40"/>
      <c r="OYE85" s="40"/>
      <c r="OYF85" s="40"/>
      <c r="OYG85" s="40"/>
      <c r="OYH85" s="40"/>
      <c r="OYI85" s="40"/>
      <c r="OYJ85" s="41"/>
      <c r="OYK85" s="38"/>
      <c r="OYL85" s="39"/>
      <c r="OYM85" s="40"/>
      <c r="OYN85" s="40"/>
      <c r="OYO85" s="40"/>
      <c r="OYP85" s="40"/>
      <c r="OYQ85" s="40"/>
      <c r="OYR85" s="40"/>
      <c r="OYS85" s="41"/>
      <c r="OYT85" s="38"/>
      <c r="OYU85" s="39"/>
      <c r="OYV85" s="40"/>
      <c r="OYW85" s="40"/>
      <c r="OYX85" s="40"/>
      <c r="OYY85" s="40"/>
      <c r="OYZ85" s="40"/>
      <c r="OZA85" s="40"/>
      <c r="OZB85" s="41"/>
      <c r="OZC85" s="38"/>
      <c r="OZD85" s="39"/>
      <c r="OZE85" s="40"/>
      <c r="OZF85" s="40"/>
      <c r="OZG85" s="40"/>
      <c r="OZH85" s="40"/>
      <c r="OZI85" s="40"/>
      <c r="OZJ85" s="40"/>
      <c r="OZK85" s="41"/>
      <c r="OZL85" s="38"/>
      <c r="OZM85" s="39"/>
      <c r="OZN85" s="40"/>
      <c r="OZO85" s="40"/>
      <c r="OZP85" s="40"/>
      <c r="OZQ85" s="40"/>
      <c r="OZR85" s="40"/>
      <c r="OZS85" s="40"/>
      <c r="OZT85" s="41"/>
      <c r="OZU85" s="38"/>
      <c r="OZV85" s="39"/>
      <c r="OZW85" s="40"/>
      <c r="OZX85" s="40"/>
      <c r="OZY85" s="40"/>
      <c r="OZZ85" s="40"/>
      <c r="PAA85" s="40"/>
      <c r="PAB85" s="40"/>
      <c r="PAC85" s="41"/>
      <c r="PAD85" s="38"/>
      <c r="PAE85" s="39"/>
      <c r="PAF85" s="40"/>
      <c r="PAG85" s="40"/>
      <c r="PAH85" s="40"/>
      <c r="PAI85" s="40"/>
      <c r="PAJ85" s="40"/>
      <c r="PAK85" s="40"/>
      <c r="PAL85" s="41"/>
      <c r="PAM85" s="38"/>
      <c r="PAN85" s="39"/>
      <c r="PAO85" s="40"/>
      <c r="PAP85" s="40"/>
      <c r="PAQ85" s="40"/>
      <c r="PAR85" s="40"/>
      <c r="PAS85" s="40"/>
      <c r="PAT85" s="40"/>
      <c r="PAU85" s="41"/>
      <c r="PAV85" s="38"/>
      <c r="PAW85" s="39"/>
      <c r="PAX85" s="40"/>
      <c r="PAY85" s="40"/>
      <c r="PAZ85" s="40"/>
      <c r="PBA85" s="40"/>
      <c r="PBB85" s="40"/>
      <c r="PBC85" s="40"/>
      <c r="PBD85" s="41"/>
      <c r="PBE85" s="38"/>
      <c r="PBF85" s="39"/>
      <c r="PBG85" s="40"/>
      <c r="PBH85" s="40"/>
      <c r="PBI85" s="40"/>
      <c r="PBJ85" s="40"/>
      <c r="PBK85" s="40"/>
      <c r="PBL85" s="40"/>
      <c r="PBM85" s="41"/>
      <c r="PBN85" s="38"/>
      <c r="PBO85" s="39"/>
      <c r="PBP85" s="40"/>
      <c r="PBQ85" s="40"/>
      <c r="PBR85" s="40"/>
      <c r="PBS85" s="40"/>
      <c r="PBT85" s="40"/>
      <c r="PBU85" s="40"/>
      <c r="PBV85" s="41"/>
      <c r="PBW85" s="38"/>
      <c r="PBX85" s="39"/>
      <c r="PBY85" s="40"/>
      <c r="PBZ85" s="40"/>
      <c r="PCA85" s="40"/>
      <c r="PCB85" s="40"/>
      <c r="PCC85" s="40"/>
      <c r="PCD85" s="40"/>
      <c r="PCE85" s="41"/>
      <c r="PCF85" s="38"/>
      <c r="PCG85" s="39"/>
      <c r="PCH85" s="40"/>
      <c r="PCI85" s="40"/>
      <c r="PCJ85" s="40"/>
      <c r="PCK85" s="40"/>
      <c r="PCL85" s="40"/>
      <c r="PCM85" s="40"/>
      <c r="PCN85" s="41"/>
      <c r="PCO85" s="38"/>
      <c r="PCP85" s="39"/>
      <c r="PCQ85" s="40"/>
      <c r="PCR85" s="40"/>
      <c r="PCS85" s="40"/>
      <c r="PCT85" s="40"/>
      <c r="PCU85" s="40"/>
      <c r="PCV85" s="40"/>
      <c r="PCW85" s="41"/>
      <c r="PCX85" s="38"/>
      <c r="PCY85" s="39"/>
      <c r="PCZ85" s="40"/>
      <c r="PDA85" s="40"/>
      <c r="PDB85" s="40"/>
      <c r="PDC85" s="40"/>
      <c r="PDD85" s="40"/>
      <c r="PDE85" s="40"/>
      <c r="PDF85" s="41"/>
      <c r="PDG85" s="38"/>
      <c r="PDH85" s="39"/>
      <c r="PDI85" s="40"/>
      <c r="PDJ85" s="40"/>
      <c r="PDK85" s="40"/>
      <c r="PDL85" s="40"/>
      <c r="PDM85" s="40"/>
      <c r="PDN85" s="40"/>
      <c r="PDO85" s="41"/>
      <c r="PDP85" s="38"/>
      <c r="PDQ85" s="39"/>
      <c r="PDR85" s="40"/>
      <c r="PDS85" s="40"/>
      <c r="PDT85" s="40"/>
      <c r="PDU85" s="40"/>
      <c r="PDV85" s="40"/>
      <c r="PDW85" s="40"/>
      <c r="PDX85" s="41"/>
      <c r="PDY85" s="38"/>
      <c r="PDZ85" s="39"/>
      <c r="PEA85" s="40"/>
      <c r="PEB85" s="40"/>
      <c r="PEC85" s="40"/>
      <c r="PED85" s="40"/>
      <c r="PEE85" s="40"/>
      <c r="PEF85" s="40"/>
      <c r="PEG85" s="41"/>
      <c r="PEH85" s="38"/>
      <c r="PEI85" s="39"/>
      <c r="PEJ85" s="40"/>
      <c r="PEK85" s="40"/>
      <c r="PEL85" s="40"/>
      <c r="PEM85" s="40"/>
      <c r="PEN85" s="40"/>
      <c r="PEO85" s="40"/>
      <c r="PEP85" s="41"/>
      <c r="PEQ85" s="38"/>
      <c r="PER85" s="39"/>
      <c r="PES85" s="40"/>
      <c r="PET85" s="40"/>
      <c r="PEU85" s="40"/>
      <c r="PEV85" s="40"/>
      <c r="PEW85" s="40"/>
      <c r="PEX85" s="40"/>
      <c r="PEY85" s="41"/>
      <c r="PEZ85" s="38"/>
      <c r="PFA85" s="39"/>
      <c r="PFB85" s="40"/>
      <c r="PFC85" s="40"/>
      <c r="PFD85" s="40"/>
      <c r="PFE85" s="40"/>
      <c r="PFF85" s="40"/>
      <c r="PFG85" s="40"/>
      <c r="PFH85" s="41"/>
      <c r="PFI85" s="38"/>
      <c r="PFJ85" s="39"/>
      <c r="PFK85" s="40"/>
      <c r="PFL85" s="40"/>
      <c r="PFM85" s="40"/>
      <c r="PFN85" s="40"/>
      <c r="PFO85" s="40"/>
      <c r="PFP85" s="40"/>
      <c r="PFQ85" s="41"/>
      <c r="PFR85" s="38"/>
      <c r="PFS85" s="39"/>
      <c r="PFT85" s="40"/>
      <c r="PFU85" s="40"/>
      <c r="PFV85" s="40"/>
      <c r="PFW85" s="40"/>
      <c r="PFX85" s="40"/>
      <c r="PFY85" s="40"/>
      <c r="PFZ85" s="41"/>
      <c r="PGA85" s="38"/>
      <c r="PGB85" s="39"/>
      <c r="PGC85" s="40"/>
      <c r="PGD85" s="40"/>
      <c r="PGE85" s="40"/>
      <c r="PGF85" s="40"/>
      <c r="PGG85" s="40"/>
      <c r="PGH85" s="40"/>
      <c r="PGI85" s="41"/>
      <c r="PGJ85" s="38"/>
      <c r="PGK85" s="39"/>
      <c r="PGL85" s="40"/>
      <c r="PGM85" s="40"/>
      <c r="PGN85" s="40"/>
      <c r="PGO85" s="40"/>
      <c r="PGP85" s="40"/>
      <c r="PGQ85" s="40"/>
      <c r="PGR85" s="41"/>
      <c r="PGS85" s="38"/>
      <c r="PGT85" s="39"/>
      <c r="PGU85" s="40"/>
      <c r="PGV85" s="40"/>
      <c r="PGW85" s="40"/>
      <c r="PGX85" s="40"/>
      <c r="PGY85" s="40"/>
      <c r="PGZ85" s="40"/>
      <c r="PHA85" s="41"/>
      <c r="PHB85" s="38"/>
      <c r="PHC85" s="39"/>
      <c r="PHD85" s="40"/>
      <c r="PHE85" s="40"/>
      <c r="PHF85" s="40"/>
      <c r="PHG85" s="40"/>
      <c r="PHH85" s="40"/>
      <c r="PHI85" s="40"/>
      <c r="PHJ85" s="41"/>
      <c r="PHK85" s="38"/>
      <c r="PHL85" s="39"/>
      <c r="PHM85" s="40"/>
      <c r="PHN85" s="40"/>
      <c r="PHO85" s="40"/>
      <c r="PHP85" s="40"/>
      <c r="PHQ85" s="40"/>
      <c r="PHR85" s="40"/>
      <c r="PHS85" s="41"/>
      <c r="PHT85" s="38"/>
      <c r="PHU85" s="39"/>
      <c r="PHV85" s="40"/>
      <c r="PHW85" s="40"/>
      <c r="PHX85" s="40"/>
      <c r="PHY85" s="40"/>
      <c r="PHZ85" s="40"/>
      <c r="PIA85" s="40"/>
      <c r="PIB85" s="41"/>
      <c r="PIC85" s="38"/>
      <c r="PID85" s="39"/>
      <c r="PIE85" s="40"/>
      <c r="PIF85" s="40"/>
      <c r="PIG85" s="40"/>
      <c r="PIH85" s="40"/>
      <c r="PII85" s="40"/>
      <c r="PIJ85" s="40"/>
      <c r="PIK85" s="41"/>
      <c r="PIL85" s="38"/>
      <c r="PIM85" s="39"/>
      <c r="PIN85" s="40"/>
      <c r="PIO85" s="40"/>
      <c r="PIP85" s="40"/>
      <c r="PIQ85" s="40"/>
      <c r="PIR85" s="40"/>
      <c r="PIS85" s="40"/>
      <c r="PIT85" s="41"/>
      <c r="PIU85" s="38"/>
      <c r="PIV85" s="39"/>
      <c r="PIW85" s="40"/>
      <c r="PIX85" s="40"/>
      <c r="PIY85" s="40"/>
      <c r="PIZ85" s="40"/>
      <c r="PJA85" s="40"/>
      <c r="PJB85" s="40"/>
      <c r="PJC85" s="41"/>
      <c r="PJD85" s="38"/>
      <c r="PJE85" s="39"/>
      <c r="PJF85" s="40"/>
      <c r="PJG85" s="40"/>
      <c r="PJH85" s="40"/>
      <c r="PJI85" s="40"/>
      <c r="PJJ85" s="40"/>
      <c r="PJK85" s="40"/>
      <c r="PJL85" s="41"/>
      <c r="PJM85" s="38"/>
      <c r="PJN85" s="39"/>
      <c r="PJO85" s="40"/>
      <c r="PJP85" s="40"/>
      <c r="PJQ85" s="40"/>
      <c r="PJR85" s="40"/>
      <c r="PJS85" s="40"/>
      <c r="PJT85" s="40"/>
      <c r="PJU85" s="41"/>
      <c r="PJV85" s="38"/>
      <c r="PJW85" s="39"/>
      <c r="PJX85" s="40"/>
      <c r="PJY85" s="40"/>
      <c r="PJZ85" s="40"/>
      <c r="PKA85" s="40"/>
      <c r="PKB85" s="40"/>
      <c r="PKC85" s="40"/>
      <c r="PKD85" s="41"/>
      <c r="PKE85" s="38"/>
      <c r="PKF85" s="39"/>
      <c r="PKG85" s="40"/>
      <c r="PKH85" s="40"/>
      <c r="PKI85" s="40"/>
      <c r="PKJ85" s="40"/>
      <c r="PKK85" s="40"/>
      <c r="PKL85" s="40"/>
      <c r="PKM85" s="41"/>
      <c r="PKN85" s="38"/>
      <c r="PKO85" s="39"/>
      <c r="PKP85" s="40"/>
      <c r="PKQ85" s="40"/>
      <c r="PKR85" s="40"/>
      <c r="PKS85" s="40"/>
      <c r="PKT85" s="40"/>
      <c r="PKU85" s="40"/>
      <c r="PKV85" s="41"/>
      <c r="PKW85" s="38"/>
      <c r="PKX85" s="39"/>
      <c r="PKY85" s="40"/>
      <c r="PKZ85" s="40"/>
      <c r="PLA85" s="40"/>
      <c r="PLB85" s="40"/>
      <c r="PLC85" s="40"/>
      <c r="PLD85" s="40"/>
      <c r="PLE85" s="41"/>
      <c r="PLF85" s="38"/>
      <c r="PLG85" s="39"/>
      <c r="PLH85" s="40"/>
      <c r="PLI85" s="40"/>
      <c r="PLJ85" s="40"/>
      <c r="PLK85" s="40"/>
      <c r="PLL85" s="40"/>
      <c r="PLM85" s="40"/>
      <c r="PLN85" s="41"/>
      <c r="PLO85" s="38"/>
      <c r="PLP85" s="39"/>
      <c r="PLQ85" s="40"/>
      <c r="PLR85" s="40"/>
      <c r="PLS85" s="40"/>
      <c r="PLT85" s="40"/>
      <c r="PLU85" s="40"/>
      <c r="PLV85" s="40"/>
      <c r="PLW85" s="41"/>
      <c r="PLX85" s="38"/>
      <c r="PLY85" s="39"/>
      <c r="PLZ85" s="40"/>
      <c r="PMA85" s="40"/>
      <c r="PMB85" s="40"/>
      <c r="PMC85" s="40"/>
      <c r="PMD85" s="40"/>
      <c r="PME85" s="40"/>
      <c r="PMF85" s="41"/>
      <c r="PMG85" s="38"/>
      <c r="PMH85" s="39"/>
      <c r="PMI85" s="40"/>
      <c r="PMJ85" s="40"/>
      <c r="PMK85" s="40"/>
      <c r="PML85" s="40"/>
      <c r="PMM85" s="40"/>
      <c r="PMN85" s="40"/>
      <c r="PMO85" s="41"/>
      <c r="PMP85" s="38"/>
      <c r="PMQ85" s="39"/>
      <c r="PMR85" s="40"/>
      <c r="PMS85" s="40"/>
      <c r="PMT85" s="40"/>
      <c r="PMU85" s="40"/>
      <c r="PMV85" s="40"/>
      <c r="PMW85" s="40"/>
      <c r="PMX85" s="41"/>
      <c r="PMY85" s="38"/>
      <c r="PMZ85" s="39"/>
      <c r="PNA85" s="40"/>
      <c r="PNB85" s="40"/>
      <c r="PNC85" s="40"/>
      <c r="PND85" s="40"/>
      <c r="PNE85" s="40"/>
      <c r="PNF85" s="40"/>
      <c r="PNG85" s="41"/>
      <c r="PNH85" s="38"/>
      <c r="PNI85" s="39"/>
      <c r="PNJ85" s="40"/>
      <c r="PNK85" s="40"/>
      <c r="PNL85" s="40"/>
      <c r="PNM85" s="40"/>
      <c r="PNN85" s="40"/>
      <c r="PNO85" s="40"/>
      <c r="PNP85" s="41"/>
      <c r="PNQ85" s="38"/>
      <c r="PNR85" s="39"/>
      <c r="PNS85" s="40"/>
      <c r="PNT85" s="40"/>
      <c r="PNU85" s="40"/>
      <c r="PNV85" s="40"/>
      <c r="PNW85" s="40"/>
      <c r="PNX85" s="40"/>
      <c r="PNY85" s="41"/>
      <c r="PNZ85" s="38"/>
      <c r="POA85" s="39"/>
      <c r="POB85" s="40"/>
      <c r="POC85" s="40"/>
      <c r="POD85" s="40"/>
      <c r="POE85" s="40"/>
      <c r="POF85" s="40"/>
      <c r="POG85" s="40"/>
      <c r="POH85" s="41"/>
      <c r="POI85" s="38"/>
      <c r="POJ85" s="39"/>
      <c r="POK85" s="40"/>
      <c r="POL85" s="40"/>
      <c r="POM85" s="40"/>
      <c r="PON85" s="40"/>
      <c r="POO85" s="40"/>
      <c r="POP85" s="40"/>
      <c r="POQ85" s="41"/>
      <c r="POR85" s="38"/>
      <c r="POS85" s="39"/>
      <c r="POT85" s="40"/>
      <c r="POU85" s="40"/>
      <c r="POV85" s="40"/>
      <c r="POW85" s="40"/>
      <c r="POX85" s="40"/>
      <c r="POY85" s="40"/>
      <c r="POZ85" s="41"/>
      <c r="PPA85" s="38"/>
      <c r="PPB85" s="39"/>
      <c r="PPC85" s="40"/>
      <c r="PPD85" s="40"/>
      <c r="PPE85" s="40"/>
      <c r="PPF85" s="40"/>
      <c r="PPG85" s="40"/>
      <c r="PPH85" s="40"/>
      <c r="PPI85" s="41"/>
      <c r="PPJ85" s="38"/>
      <c r="PPK85" s="39"/>
      <c r="PPL85" s="40"/>
      <c r="PPM85" s="40"/>
      <c r="PPN85" s="40"/>
      <c r="PPO85" s="40"/>
      <c r="PPP85" s="40"/>
      <c r="PPQ85" s="40"/>
      <c r="PPR85" s="41"/>
      <c r="PPS85" s="38"/>
      <c r="PPT85" s="39"/>
      <c r="PPU85" s="40"/>
      <c r="PPV85" s="40"/>
      <c r="PPW85" s="40"/>
      <c r="PPX85" s="40"/>
      <c r="PPY85" s="40"/>
      <c r="PPZ85" s="40"/>
      <c r="PQA85" s="41"/>
      <c r="PQB85" s="38"/>
      <c r="PQC85" s="39"/>
      <c r="PQD85" s="40"/>
      <c r="PQE85" s="40"/>
      <c r="PQF85" s="40"/>
      <c r="PQG85" s="40"/>
      <c r="PQH85" s="40"/>
      <c r="PQI85" s="40"/>
      <c r="PQJ85" s="41"/>
      <c r="PQK85" s="38"/>
      <c r="PQL85" s="39"/>
      <c r="PQM85" s="40"/>
      <c r="PQN85" s="40"/>
      <c r="PQO85" s="40"/>
      <c r="PQP85" s="40"/>
      <c r="PQQ85" s="40"/>
      <c r="PQR85" s="40"/>
      <c r="PQS85" s="41"/>
      <c r="PQT85" s="38"/>
      <c r="PQU85" s="39"/>
      <c r="PQV85" s="40"/>
      <c r="PQW85" s="40"/>
      <c r="PQX85" s="40"/>
      <c r="PQY85" s="40"/>
      <c r="PQZ85" s="40"/>
      <c r="PRA85" s="40"/>
      <c r="PRB85" s="41"/>
      <c r="PRC85" s="38"/>
      <c r="PRD85" s="39"/>
      <c r="PRE85" s="40"/>
      <c r="PRF85" s="40"/>
      <c r="PRG85" s="40"/>
      <c r="PRH85" s="40"/>
      <c r="PRI85" s="40"/>
      <c r="PRJ85" s="40"/>
      <c r="PRK85" s="41"/>
      <c r="PRL85" s="38"/>
      <c r="PRM85" s="39"/>
      <c r="PRN85" s="40"/>
      <c r="PRO85" s="40"/>
      <c r="PRP85" s="40"/>
      <c r="PRQ85" s="40"/>
      <c r="PRR85" s="40"/>
      <c r="PRS85" s="40"/>
      <c r="PRT85" s="41"/>
      <c r="PRU85" s="38"/>
      <c r="PRV85" s="39"/>
      <c r="PRW85" s="40"/>
      <c r="PRX85" s="40"/>
      <c r="PRY85" s="40"/>
      <c r="PRZ85" s="40"/>
      <c r="PSA85" s="40"/>
      <c r="PSB85" s="40"/>
      <c r="PSC85" s="41"/>
      <c r="PSD85" s="38"/>
      <c r="PSE85" s="39"/>
      <c r="PSF85" s="40"/>
      <c r="PSG85" s="40"/>
      <c r="PSH85" s="40"/>
      <c r="PSI85" s="40"/>
      <c r="PSJ85" s="40"/>
      <c r="PSK85" s="40"/>
      <c r="PSL85" s="41"/>
      <c r="PSM85" s="38"/>
      <c r="PSN85" s="39"/>
      <c r="PSO85" s="40"/>
      <c r="PSP85" s="40"/>
      <c r="PSQ85" s="40"/>
      <c r="PSR85" s="40"/>
      <c r="PSS85" s="40"/>
      <c r="PST85" s="40"/>
      <c r="PSU85" s="41"/>
      <c r="PSV85" s="38"/>
      <c r="PSW85" s="39"/>
      <c r="PSX85" s="40"/>
      <c r="PSY85" s="40"/>
      <c r="PSZ85" s="40"/>
      <c r="PTA85" s="40"/>
      <c r="PTB85" s="40"/>
      <c r="PTC85" s="40"/>
      <c r="PTD85" s="41"/>
      <c r="PTE85" s="38"/>
      <c r="PTF85" s="39"/>
      <c r="PTG85" s="40"/>
      <c r="PTH85" s="40"/>
      <c r="PTI85" s="40"/>
      <c r="PTJ85" s="40"/>
      <c r="PTK85" s="40"/>
      <c r="PTL85" s="40"/>
      <c r="PTM85" s="41"/>
      <c r="PTN85" s="38"/>
      <c r="PTO85" s="39"/>
      <c r="PTP85" s="40"/>
      <c r="PTQ85" s="40"/>
      <c r="PTR85" s="40"/>
      <c r="PTS85" s="40"/>
      <c r="PTT85" s="40"/>
      <c r="PTU85" s="40"/>
      <c r="PTV85" s="41"/>
      <c r="PTW85" s="38"/>
      <c r="PTX85" s="39"/>
      <c r="PTY85" s="40"/>
      <c r="PTZ85" s="40"/>
      <c r="PUA85" s="40"/>
      <c r="PUB85" s="40"/>
      <c r="PUC85" s="40"/>
      <c r="PUD85" s="40"/>
      <c r="PUE85" s="41"/>
      <c r="PUF85" s="38"/>
      <c r="PUG85" s="39"/>
      <c r="PUH85" s="40"/>
      <c r="PUI85" s="40"/>
      <c r="PUJ85" s="40"/>
      <c r="PUK85" s="40"/>
      <c r="PUL85" s="40"/>
      <c r="PUM85" s="40"/>
      <c r="PUN85" s="41"/>
      <c r="PUO85" s="38"/>
      <c r="PUP85" s="39"/>
      <c r="PUQ85" s="40"/>
      <c r="PUR85" s="40"/>
      <c r="PUS85" s="40"/>
      <c r="PUT85" s="40"/>
      <c r="PUU85" s="40"/>
      <c r="PUV85" s="40"/>
      <c r="PUW85" s="41"/>
      <c r="PUX85" s="38"/>
      <c r="PUY85" s="39"/>
      <c r="PUZ85" s="40"/>
      <c r="PVA85" s="40"/>
      <c r="PVB85" s="40"/>
      <c r="PVC85" s="40"/>
      <c r="PVD85" s="40"/>
      <c r="PVE85" s="40"/>
      <c r="PVF85" s="41"/>
      <c r="PVG85" s="38"/>
      <c r="PVH85" s="39"/>
      <c r="PVI85" s="40"/>
      <c r="PVJ85" s="40"/>
      <c r="PVK85" s="40"/>
      <c r="PVL85" s="40"/>
      <c r="PVM85" s="40"/>
      <c r="PVN85" s="40"/>
      <c r="PVO85" s="41"/>
      <c r="PVP85" s="38"/>
      <c r="PVQ85" s="39"/>
      <c r="PVR85" s="40"/>
      <c r="PVS85" s="40"/>
      <c r="PVT85" s="40"/>
      <c r="PVU85" s="40"/>
      <c r="PVV85" s="40"/>
      <c r="PVW85" s="40"/>
      <c r="PVX85" s="41"/>
      <c r="PVY85" s="38"/>
      <c r="PVZ85" s="39"/>
      <c r="PWA85" s="40"/>
      <c r="PWB85" s="40"/>
      <c r="PWC85" s="40"/>
      <c r="PWD85" s="40"/>
      <c r="PWE85" s="40"/>
      <c r="PWF85" s="40"/>
      <c r="PWG85" s="41"/>
      <c r="PWH85" s="38"/>
      <c r="PWI85" s="39"/>
      <c r="PWJ85" s="40"/>
      <c r="PWK85" s="40"/>
      <c r="PWL85" s="40"/>
      <c r="PWM85" s="40"/>
      <c r="PWN85" s="40"/>
      <c r="PWO85" s="40"/>
      <c r="PWP85" s="41"/>
      <c r="PWQ85" s="38"/>
      <c r="PWR85" s="39"/>
      <c r="PWS85" s="40"/>
      <c r="PWT85" s="40"/>
      <c r="PWU85" s="40"/>
      <c r="PWV85" s="40"/>
      <c r="PWW85" s="40"/>
      <c r="PWX85" s="40"/>
      <c r="PWY85" s="41"/>
      <c r="PWZ85" s="38"/>
      <c r="PXA85" s="39"/>
      <c r="PXB85" s="40"/>
      <c r="PXC85" s="40"/>
      <c r="PXD85" s="40"/>
      <c r="PXE85" s="40"/>
      <c r="PXF85" s="40"/>
      <c r="PXG85" s="40"/>
      <c r="PXH85" s="41"/>
      <c r="PXI85" s="38"/>
      <c r="PXJ85" s="39"/>
      <c r="PXK85" s="40"/>
      <c r="PXL85" s="40"/>
      <c r="PXM85" s="40"/>
      <c r="PXN85" s="40"/>
      <c r="PXO85" s="40"/>
      <c r="PXP85" s="40"/>
      <c r="PXQ85" s="41"/>
      <c r="PXR85" s="38"/>
      <c r="PXS85" s="39"/>
      <c r="PXT85" s="40"/>
      <c r="PXU85" s="40"/>
      <c r="PXV85" s="40"/>
      <c r="PXW85" s="40"/>
      <c r="PXX85" s="40"/>
      <c r="PXY85" s="40"/>
      <c r="PXZ85" s="41"/>
      <c r="PYA85" s="38"/>
      <c r="PYB85" s="39"/>
      <c r="PYC85" s="40"/>
      <c r="PYD85" s="40"/>
      <c r="PYE85" s="40"/>
      <c r="PYF85" s="40"/>
      <c r="PYG85" s="40"/>
      <c r="PYH85" s="40"/>
      <c r="PYI85" s="41"/>
      <c r="PYJ85" s="38"/>
      <c r="PYK85" s="39"/>
      <c r="PYL85" s="40"/>
      <c r="PYM85" s="40"/>
      <c r="PYN85" s="40"/>
      <c r="PYO85" s="40"/>
      <c r="PYP85" s="40"/>
      <c r="PYQ85" s="40"/>
      <c r="PYR85" s="41"/>
      <c r="PYS85" s="38"/>
      <c r="PYT85" s="39"/>
      <c r="PYU85" s="40"/>
      <c r="PYV85" s="40"/>
      <c r="PYW85" s="40"/>
      <c r="PYX85" s="40"/>
      <c r="PYY85" s="40"/>
      <c r="PYZ85" s="40"/>
      <c r="PZA85" s="41"/>
      <c r="PZB85" s="38"/>
      <c r="PZC85" s="39"/>
      <c r="PZD85" s="40"/>
      <c r="PZE85" s="40"/>
      <c r="PZF85" s="40"/>
      <c r="PZG85" s="40"/>
      <c r="PZH85" s="40"/>
      <c r="PZI85" s="40"/>
      <c r="PZJ85" s="41"/>
      <c r="PZK85" s="38"/>
      <c r="PZL85" s="39"/>
      <c r="PZM85" s="40"/>
      <c r="PZN85" s="40"/>
      <c r="PZO85" s="40"/>
      <c r="PZP85" s="40"/>
      <c r="PZQ85" s="40"/>
      <c r="PZR85" s="40"/>
      <c r="PZS85" s="41"/>
      <c r="PZT85" s="38"/>
      <c r="PZU85" s="39"/>
      <c r="PZV85" s="40"/>
      <c r="PZW85" s="40"/>
      <c r="PZX85" s="40"/>
      <c r="PZY85" s="40"/>
      <c r="PZZ85" s="40"/>
      <c r="QAA85" s="40"/>
      <c r="QAB85" s="41"/>
      <c r="QAC85" s="38"/>
      <c r="QAD85" s="39"/>
      <c r="QAE85" s="40"/>
      <c r="QAF85" s="40"/>
      <c r="QAG85" s="40"/>
      <c r="QAH85" s="40"/>
      <c r="QAI85" s="40"/>
      <c r="QAJ85" s="40"/>
      <c r="QAK85" s="41"/>
      <c r="QAL85" s="38"/>
      <c r="QAM85" s="39"/>
      <c r="QAN85" s="40"/>
      <c r="QAO85" s="40"/>
      <c r="QAP85" s="40"/>
      <c r="QAQ85" s="40"/>
      <c r="QAR85" s="40"/>
      <c r="QAS85" s="40"/>
      <c r="QAT85" s="41"/>
      <c r="QAU85" s="38"/>
      <c r="QAV85" s="39"/>
      <c r="QAW85" s="40"/>
      <c r="QAX85" s="40"/>
      <c r="QAY85" s="40"/>
      <c r="QAZ85" s="40"/>
      <c r="QBA85" s="40"/>
      <c r="QBB85" s="40"/>
      <c r="QBC85" s="41"/>
      <c r="QBD85" s="38"/>
      <c r="QBE85" s="39"/>
      <c r="QBF85" s="40"/>
      <c r="QBG85" s="40"/>
      <c r="QBH85" s="40"/>
      <c r="QBI85" s="40"/>
      <c r="QBJ85" s="40"/>
      <c r="QBK85" s="40"/>
      <c r="QBL85" s="41"/>
      <c r="QBM85" s="38"/>
      <c r="QBN85" s="39"/>
      <c r="QBO85" s="40"/>
      <c r="QBP85" s="40"/>
      <c r="QBQ85" s="40"/>
      <c r="QBR85" s="40"/>
      <c r="QBS85" s="40"/>
      <c r="QBT85" s="40"/>
      <c r="QBU85" s="41"/>
      <c r="QBV85" s="38"/>
      <c r="QBW85" s="39"/>
      <c r="QBX85" s="40"/>
      <c r="QBY85" s="40"/>
      <c r="QBZ85" s="40"/>
      <c r="QCA85" s="40"/>
      <c r="QCB85" s="40"/>
      <c r="QCC85" s="40"/>
      <c r="QCD85" s="41"/>
      <c r="QCE85" s="38"/>
      <c r="QCF85" s="39"/>
      <c r="QCG85" s="40"/>
      <c r="QCH85" s="40"/>
      <c r="QCI85" s="40"/>
      <c r="QCJ85" s="40"/>
      <c r="QCK85" s="40"/>
      <c r="QCL85" s="40"/>
      <c r="QCM85" s="41"/>
      <c r="QCN85" s="38"/>
      <c r="QCO85" s="39"/>
      <c r="QCP85" s="40"/>
      <c r="QCQ85" s="40"/>
      <c r="QCR85" s="40"/>
      <c r="QCS85" s="40"/>
      <c r="QCT85" s="40"/>
      <c r="QCU85" s="40"/>
      <c r="QCV85" s="41"/>
      <c r="QCW85" s="38"/>
      <c r="QCX85" s="39"/>
      <c r="QCY85" s="40"/>
      <c r="QCZ85" s="40"/>
      <c r="QDA85" s="40"/>
      <c r="QDB85" s="40"/>
      <c r="QDC85" s="40"/>
      <c r="QDD85" s="40"/>
      <c r="QDE85" s="41"/>
      <c r="QDF85" s="38"/>
      <c r="QDG85" s="39"/>
      <c r="QDH85" s="40"/>
      <c r="QDI85" s="40"/>
      <c r="QDJ85" s="40"/>
      <c r="QDK85" s="40"/>
      <c r="QDL85" s="40"/>
      <c r="QDM85" s="40"/>
      <c r="QDN85" s="41"/>
      <c r="QDO85" s="38"/>
      <c r="QDP85" s="39"/>
      <c r="QDQ85" s="40"/>
      <c r="QDR85" s="40"/>
      <c r="QDS85" s="40"/>
      <c r="QDT85" s="40"/>
      <c r="QDU85" s="40"/>
      <c r="QDV85" s="40"/>
      <c r="QDW85" s="41"/>
      <c r="QDX85" s="38"/>
      <c r="QDY85" s="39"/>
      <c r="QDZ85" s="40"/>
      <c r="QEA85" s="40"/>
      <c r="QEB85" s="40"/>
      <c r="QEC85" s="40"/>
      <c r="QED85" s="40"/>
      <c r="QEE85" s="40"/>
      <c r="QEF85" s="41"/>
      <c r="QEG85" s="38"/>
      <c r="QEH85" s="39"/>
      <c r="QEI85" s="40"/>
      <c r="QEJ85" s="40"/>
      <c r="QEK85" s="40"/>
      <c r="QEL85" s="40"/>
      <c r="QEM85" s="40"/>
      <c r="QEN85" s="40"/>
      <c r="QEO85" s="41"/>
      <c r="QEP85" s="38"/>
      <c r="QEQ85" s="39"/>
      <c r="QER85" s="40"/>
      <c r="QES85" s="40"/>
      <c r="QET85" s="40"/>
      <c r="QEU85" s="40"/>
      <c r="QEV85" s="40"/>
      <c r="QEW85" s="40"/>
      <c r="QEX85" s="41"/>
      <c r="QEY85" s="38"/>
      <c r="QEZ85" s="39"/>
      <c r="QFA85" s="40"/>
      <c r="QFB85" s="40"/>
      <c r="QFC85" s="40"/>
      <c r="QFD85" s="40"/>
      <c r="QFE85" s="40"/>
      <c r="QFF85" s="40"/>
      <c r="QFG85" s="41"/>
      <c r="QFH85" s="38"/>
      <c r="QFI85" s="39"/>
      <c r="QFJ85" s="40"/>
      <c r="QFK85" s="40"/>
      <c r="QFL85" s="40"/>
      <c r="QFM85" s="40"/>
      <c r="QFN85" s="40"/>
      <c r="QFO85" s="40"/>
      <c r="QFP85" s="41"/>
      <c r="QFQ85" s="38"/>
      <c r="QFR85" s="39"/>
      <c r="QFS85" s="40"/>
      <c r="QFT85" s="40"/>
      <c r="QFU85" s="40"/>
      <c r="QFV85" s="40"/>
      <c r="QFW85" s="40"/>
      <c r="QFX85" s="40"/>
      <c r="QFY85" s="41"/>
      <c r="QFZ85" s="38"/>
      <c r="QGA85" s="39"/>
      <c r="QGB85" s="40"/>
      <c r="QGC85" s="40"/>
      <c r="QGD85" s="40"/>
      <c r="QGE85" s="40"/>
      <c r="QGF85" s="40"/>
      <c r="QGG85" s="40"/>
      <c r="QGH85" s="41"/>
      <c r="QGI85" s="38"/>
      <c r="QGJ85" s="39"/>
      <c r="QGK85" s="40"/>
      <c r="QGL85" s="40"/>
      <c r="QGM85" s="40"/>
      <c r="QGN85" s="40"/>
      <c r="QGO85" s="40"/>
      <c r="QGP85" s="40"/>
      <c r="QGQ85" s="41"/>
      <c r="QGR85" s="38"/>
      <c r="QGS85" s="39"/>
      <c r="QGT85" s="40"/>
      <c r="QGU85" s="40"/>
      <c r="QGV85" s="40"/>
      <c r="QGW85" s="40"/>
      <c r="QGX85" s="40"/>
      <c r="QGY85" s="40"/>
      <c r="QGZ85" s="41"/>
      <c r="QHA85" s="38"/>
      <c r="QHB85" s="39"/>
      <c r="QHC85" s="40"/>
      <c r="QHD85" s="40"/>
      <c r="QHE85" s="40"/>
      <c r="QHF85" s="40"/>
      <c r="QHG85" s="40"/>
      <c r="QHH85" s="40"/>
      <c r="QHI85" s="41"/>
      <c r="QHJ85" s="38"/>
      <c r="QHK85" s="39"/>
      <c r="QHL85" s="40"/>
      <c r="QHM85" s="40"/>
      <c r="QHN85" s="40"/>
      <c r="QHO85" s="40"/>
      <c r="QHP85" s="40"/>
      <c r="QHQ85" s="40"/>
      <c r="QHR85" s="41"/>
      <c r="QHS85" s="38"/>
      <c r="QHT85" s="39"/>
      <c r="QHU85" s="40"/>
      <c r="QHV85" s="40"/>
      <c r="QHW85" s="40"/>
      <c r="QHX85" s="40"/>
      <c r="QHY85" s="40"/>
      <c r="QHZ85" s="40"/>
      <c r="QIA85" s="41"/>
      <c r="QIB85" s="38"/>
      <c r="QIC85" s="39"/>
      <c r="QID85" s="40"/>
      <c r="QIE85" s="40"/>
      <c r="QIF85" s="40"/>
      <c r="QIG85" s="40"/>
      <c r="QIH85" s="40"/>
      <c r="QII85" s="40"/>
      <c r="QIJ85" s="41"/>
      <c r="QIK85" s="38"/>
      <c r="QIL85" s="39"/>
      <c r="QIM85" s="40"/>
      <c r="QIN85" s="40"/>
      <c r="QIO85" s="40"/>
      <c r="QIP85" s="40"/>
      <c r="QIQ85" s="40"/>
      <c r="QIR85" s="40"/>
      <c r="QIS85" s="41"/>
      <c r="QIT85" s="38"/>
      <c r="QIU85" s="39"/>
      <c r="QIV85" s="40"/>
      <c r="QIW85" s="40"/>
      <c r="QIX85" s="40"/>
      <c r="QIY85" s="40"/>
      <c r="QIZ85" s="40"/>
      <c r="QJA85" s="40"/>
      <c r="QJB85" s="41"/>
      <c r="QJC85" s="38"/>
      <c r="QJD85" s="39"/>
      <c r="QJE85" s="40"/>
      <c r="QJF85" s="40"/>
      <c r="QJG85" s="40"/>
      <c r="QJH85" s="40"/>
      <c r="QJI85" s="40"/>
      <c r="QJJ85" s="40"/>
      <c r="QJK85" s="41"/>
      <c r="QJL85" s="38"/>
      <c r="QJM85" s="39"/>
      <c r="QJN85" s="40"/>
      <c r="QJO85" s="40"/>
      <c r="QJP85" s="40"/>
      <c r="QJQ85" s="40"/>
      <c r="QJR85" s="40"/>
      <c r="QJS85" s="40"/>
      <c r="QJT85" s="41"/>
      <c r="QJU85" s="38"/>
      <c r="QJV85" s="39"/>
      <c r="QJW85" s="40"/>
      <c r="QJX85" s="40"/>
      <c r="QJY85" s="40"/>
      <c r="QJZ85" s="40"/>
      <c r="QKA85" s="40"/>
      <c r="QKB85" s="40"/>
      <c r="QKC85" s="41"/>
      <c r="QKD85" s="38"/>
      <c r="QKE85" s="39"/>
      <c r="QKF85" s="40"/>
      <c r="QKG85" s="40"/>
      <c r="QKH85" s="40"/>
      <c r="QKI85" s="40"/>
      <c r="QKJ85" s="40"/>
      <c r="QKK85" s="40"/>
      <c r="QKL85" s="41"/>
      <c r="QKM85" s="38"/>
      <c r="QKN85" s="39"/>
      <c r="QKO85" s="40"/>
      <c r="QKP85" s="40"/>
      <c r="QKQ85" s="40"/>
      <c r="QKR85" s="40"/>
      <c r="QKS85" s="40"/>
      <c r="QKT85" s="40"/>
      <c r="QKU85" s="41"/>
      <c r="QKV85" s="38"/>
      <c r="QKW85" s="39"/>
      <c r="QKX85" s="40"/>
      <c r="QKY85" s="40"/>
      <c r="QKZ85" s="40"/>
      <c r="QLA85" s="40"/>
      <c r="QLB85" s="40"/>
      <c r="QLC85" s="40"/>
      <c r="QLD85" s="41"/>
      <c r="QLE85" s="38"/>
      <c r="QLF85" s="39"/>
      <c r="QLG85" s="40"/>
      <c r="QLH85" s="40"/>
      <c r="QLI85" s="40"/>
      <c r="QLJ85" s="40"/>
      <c r="QLK85" s="40"/>
      <c r="QLL85" s="40"/>
      <c r="QLM85" s="41"/>
      <c r="QLN85" s="38"/>
      <c r="QLO85" s="39"/>
      <c r="QLP85" s="40"/>
      <c r="QLQ85" s="40"/>
      <c r="QLR85" s="40"/>
      <c r="QLS85" s="40"/>
      <c r="QLT85" s="40"/>
      <c r="QLU85" s="40"/>
      <c r="QLV85" s="41"/>
      <c r="QLW85" s="38"/>
      <c r="QLX85" s="39"/>
      <c r="QLY85" s="40"/>
      <c r="QLZ85" s="40"/>
      <c r="QMA85" s="40"/>
      <c r="QMB85" s="40"/>
      <c r="QMC85" s="40"/>
      <c r="QMD85" s="40"/>
      <c r="QME85" s="41"/>
      <c r="QMF85" s="38"/>
      <c r="QMG85" s="39"/>
      <c r="QMH85" s="40"/>
      <c r="QMI85" s="40"/>
      <c r="QMJ85" s="40"/>
      <c r="QMK85" s="40"/>
      <c r="QML85" s="40"/>
      <c r="QMM85" s="40"/>
      <c r="QMN85" s="41"/>
      <c r="QMO85" s="38"/>
      <c r="QMP85" s="39"/>
      <c r="QMQ85" s="40"/>
      <c r="QMR85" s="40"/>
      <c r="QMS85" s="40"/>
      <c r="QMT85" s="40"/>
      <c r="QMU85" s="40"/>
      <c r="QMV85" s="40"/>
      <c r="QMW85" s="41"/>
      <c r="QMX85" s="38"/>
      <c r="QMY85" s="39"/>
      <c r="QMZ85" s="40"/>
      <c r="QNA85" s="40"/>
      <c r="QNB85" s="40"/>
      <c r="QNC85" s="40"/>
      <c r="QND85" s="40"/>
      <c r="QNE85" s="40"/>
      <c r="QNF85" s="41"/>
      <c r="QNG85" s="38"/>
      <c r="QNH85" s="39"/>
      <c r="QNI85" s="40"/>
      <c r="QNJ85" s="40"/>
      <c r="QNK85" s="40"/>
      <c r="QNL85" s="40"/>
      <c r="QNM85" s="40"/>
      <c r="QNN85" s="40"/>
      <c r="QNO85" s="41"/>
      <c r="QNP85" s="38"/>
      <c r="QNQ85" s="39"/>
      <c r="QNR85" s="40"/>
      <c r="QNS85" s="40"/>
      <c r="QNT85" s="40"/>
      <c r="QNU85" s="40"/>
      <c r="QNV85" s="40"/>
      <c r="QNW85" s="40"/>
      <c r="QNX85" s="41"/>
      <c r="QNY85" s="38"/>
      <c r="QNZ85" s="39"/>
      <c r="QOA85" s="40"/>
      <c r="QOB85" s="40"/>
      <c r="QOC85" s="40"/>
      <c r="QOD85" s="40"/>
      <c r="QOE85" s="40"/>
      <c r="QOF85" s="40"/>
      <c r="QOG85" s="41"/>
      <c r="QOH85" s="38"/>
      <c r="QOI85" s="39"/>
      <c r="QOJ85" s="40"/>
      <c r="QOK85" s="40"/>
      <c r="QOL85" s="40"/>
      <c r="QOM85" s="40"/>
      <c r="QON85" s="40"/>
      <c r="QOO85" s="40"/>
      <c r="QOP85" s="41"/>
      <c r="QOQ85" s="38"/>
      <c r="QOR85" s="39"/>
      <c r="QOS85" s="40"/>
      <c r="QOT85" s="40"/>
      <c r="QOU85" s="40"/>
      <c r="QOV85" s="40"/>
      <c r="QOW85" s="40"/>
      <c r="QOX85" s="40"/>
      <c r="QOY85" s="41"/>
      <c r="QOZ85" s="38"/>
      <c r="QPA85" s="39"/>
      <c r="QPB85" s="40"/>
      <c r="QPC85" s="40"/>
      <c r="QPD85" s="40"/>
      <c r="QPE85" s="40"/>
      <c r="QPF85" s="40"/>
      <c r="QPG85" s="40"/>
      <c r="QPH85" s="41"/>
      <c r="QPI85" s="38"/>
      <c r="QPJ85" s="39"/>
      <c r="QPK85" s="40"/>
      <c r="QPL85" s="40"/>
      <c r="QPM85" s="40"/>
      <c r="QPN85" s="40"/>
      <c r="QPO85" s="40"/>
      <c r="QPP85" s="40"/>
      <c r="QPQ85" s="41"/>
      <c r="QPR85" s="38"/>
      <c r="QPS85" s="39"/>
      <c r="QPT85" s="40"/>
      <c r="QPU85" s="40"/>
      <c r="QPV85" s="40"/>
      <c r="QPW85" s="40"/>
      <c r="QPX85" s="40"/>
      <c r="QPY85" s="40"/>
      <c r="QPZ85" s="41"/>
      <c r="QQA85" s="38"/>
      <c r="QQB85" s="39"/>
      <c r="QQC85" s="40"/>
      <c r="QQD85" s="40"/>
      <c r="QQE85" s="40"/>
      <c r="QQF85" s="40"/>
      <c r="QQG85" s="40"/>
      <c r="QQH85" s="40"/>
      <c r="QQI85" s="41"/>
      <c r="QQJ85" s="38"/>
      <c r="QQK85" s="39"/>
      <c r="QQL85" s="40"/>
      <c r="QQM85" s="40"/>
      <c r="QQN85" s="40"/>
      <c r="QQO85" s="40"/>
      <c r="QQP85" s="40"/>
      <c r="QQQ85" s="40"/>
      <c r="QQR85" s="41"/>
      <c r="QQS85" s="38"/>
      <c r="QQT85" s="39"/>
      <c r="QQU85" s="40"/>
      <c r="QQV85" s="40"/>
      <c r="QQW85" s="40"/>
      <c r="QQX85" s="40"/>
      <c r="QQY85" s="40"/>
      <c r="QQZ85" s="40"/>
      <c r="QRA85" s="41"/>
      <c r="QRB85" s="38"/>
      <c r="QRC85" s="39"/>
      <c r="QRD85" s="40"/>
      <c r="QRE85" s="40"/>
      <c r="QRF85" s="40"/>
      <c r="QRG85" s="40"/>
      <c r="QRH85" s="40"/>
      <c r="QRI85" s="40"/>
      <c r="QRJ85" s="41"/>
      <c r="QRK85" s="38"/>
      <c r="QRL85" s="39"/>
      <c r="QRM85" s="40"/>
      <c r="QRN85" s="40"/>
      <c r="QRO85" s="40"/>
      <c r="QRP85" s="40"/>
      <c r="QRQ85" s="40"/>
      <c r="QRR85" s="40"/>
      <c r="QRS85" s="41"/>
      <c r="QRT85" s="38"/>
      <c r="QRU85" s="39"/>
      <c r="QRV85" s="40"/>
      <c r="QRW85" s="40"/>
      <c r="QRX85" s="40"/>
      <c r="QRY85" s="40"/>
      <c r="QRZ85" s="40"/>
      <c r="QSA85" s="40"/>
      <c r="QSB85" s="41"/>
      <c r="QSC85" s="38"/>
      <c r="QSD85" s="39"/>
      <c r="QSE85" s="40"/>
      <c r="QSF85" s="40"/>
      <c r="QSG85" s="40"/>
      <c r="QSH85" s="40"/>
      <c r="QSI85" s="40"/>
      <c r="QSJ85" s="40"/>
      <c r="QSK85" s="41"/>
      <c r="QSL85" s="38"/>
      <c r="QSM85" s="39"/>
      <c r="QSN85" s="40"/>
      <c r="QSO85" s="40"/>
      <c r="QSP85" s="40"/>
      <c r="QSQ85" s="40"/>
      <c r="QSR85" s="40"/>
      <c r="QSS85" s="40"/>
      <c r="QST85" s="41"/>
      <c r="QSU85" s="38"/>
      <c r="QSV85" s="39"/>
      <c r="QSW85" s="40"/>
      <c r="QSX85" s="40"/>
      <c r="QSY85" s="40"/>
      <c r="QSZ85" s="40"/>
      <c r="QTA85" s="40"/>
      <c r="QTB85" s="40"/>
      <c r="QTC85" s="41"/>
      <c r="QTD85" s="38"/>
      <c r="QTE85" s="39"/>
      <c r="QTF85" s="40"/>
      <c r="QTG85" s="40"/>
      <c r="QTH85" s="40"/>
      <c r="QTI85" s="40"/>
      <c r="QTJ85" s="40"/>
      <c r="QTK85" s="40"/>
      <c r="QTL85" s="41"/>
      <c r="QTM85" s="38"/>
      <c r="QTN85" s="39"/>
      <c r="QTO85" s="40"/>
      <c r="QTP85" s="40"/>
      <c r="QTQ85" s="40"/>
      <c r="QTR85" s="40"/>
      <c r="QTS85" s="40"/>
      <c r="QTT85" s="40"/>
      <c r="QTU85" s="41"/>
      <c r="QTV85" s="38"/>
      <c r="QTW85" s="39"/>
      <c r="QTX85" s="40"/>
      <c r="QTY85" s="40"/>
      <c r="QTZ85" s="40"/>
      <c r="QUA85" s="40"/>
      <c r="QUB85" s="40"/>
      <c r="QUC85" s="40"/>
      <c r="QUD85" s="41"/>
      <c r="QUE85" s="38"/>
      <c r="QUF85" s="39"/>
      <c r="QUG85" s="40"/>
      <c r="QUH85" s="40"/>
      <c r="QUI85" s="40"/>
      <c r="QUJ85" s="40"/>
      <c r="QUK85" s="40"/>
      <c r="QUL85" s="40"/>
      <c r="QUM85" s="41"/>
      <c r="QUN85" s="38"/>
      <c r="QUO85" s="39"/>
      <c r="QUP85" s="40"/>
      <c r="QUQ85" s="40"/>
      <c r="QUR85" s="40"/>
      <c r="QUS85" s="40"/>
      <c r="QUT85" s="40"/>
      <c r="QUU85" s="40"/>
      <c r="QUV85" s="41"/>
      <c r="QUW85" s="38"/>
      <c r="QUX85" s="39"/>
      <c r="QUY85" s="40"/>
      <c r="QUZ85" s="40"/>
      <c r="QVA85" s="40"/>
      <c r="QVB85" s="40"/>
      <c r="QVC85" s="40"/>
      <c r="QVD85" s="40"/>
      <c r="QVE85" s="41"/>
      <c r="QVF85" s="38"/>
      <c r="QVG85" s="39"/>
      <c r="QVH85" s="40"/>
      <c r="QVI85" s="40"/>
      <c r="QVJ85" s="40"/>
      <c r="QVK85" s="40"/>
      <c r="QVL85" s="40"/>
      <c r="QVM85" s="40"/>
      <c r="QVN85" s="41"/>
      <c r="QVO85" s="38"/>
      <c r="QVP85" s="39"/>
      <c r="QVQ85" s="40"/>
      <c r="QVR85" s="40"/>
      <c r="QVS85" s="40"/>
      <c r="QVT85" s="40"/>
      <c r="QVU85" s="40"/>
      <c r="QVV85" s="40"/>
      <c r="QVW85" s="41"/>
      <c r="QVX85" s="38"/>
      <c r="QVY85" s="39"/>
      <c r="QVZ85" s="40"/>
      <c r="QWA85" s="40"/>
      <c r="QWB85" s="40"/>
      <c r="QWC85" s="40"/>
      <c r="QWD85" s="40"/>
      <c r="QWE85" s="40"/>
      <c r="QWF85" s="41"/>
      <c r="QWG85" s="38"/>
      <c r="QWH85" s="39"/>
      <c r="QWI85" s="40"/>
      <c r="QWJ85" s="40"/>
      <c r="QWK85" s="40"/>
      <c r="QWL85" s="40"/>
      <c r="QWM85" s="40"/>
      <c r="QWN85" s="40"/>
      <c r="QWO85" s="41"/>
      <c r="QWP85" s="38"/>
      <c r="QWQ85" s="39"/>
      <c r="QWR85" s="40"/>
      <c r="QWS85" s="40"/>
      <c r="QWT85" s="40"/>
      <c r="QWU85" s="40"/>
      <c r="QWV85" s="40"/>
      <c r="QWW85" s="40"/>
      <c r="QWX85" s="41"/>
      <c r="QWY85" s="38"/>
      <c r="QWZ85" s="39"/>
      <c r="QXA85" s="40"/>
      <c r="QXB85" s="40"/>
      <c r="QXC85" s="40"/>
      <c r="QXD85" s="40"/>
      <c r="QXE85" s="40"/>
      <c r="QXF85" s="40"/>
      <c r="QXG85" s="41"/>
      <c r="QXH85" s="38"/>
      <c r="QXI85" s="39"/>
      <c r="QXJ85" s="40"/>
      <c r="QXK85" s="40"/>
      <c r="QXL85" s="40"/>
      <c r="QXM85" s="40"/>
      <c r="QXN85" s="40"/>
      <c r="QXO85" s="40"/>
      <c r="QXP85" s="41"/>
      <c r="QXQ85" s="38"/>
      <c r="QXR85" s="39"/>
      <c r="QXS85" s="40"/>
      <c r="QXT85" s="40"/>
      <c r="QXU85" s="40"/>
      <c r="QXV85" s="40"/>
      <c r="QXW85" s="40"/>
      <c r="QXX85" s="40"/>
      <c r="QXY85" s="41"/>
      <c r="QXZ85" s="38"/>
      <c r="QYA85" s="39"/>
      <c r="QYB85" s="40"/>
      <c r="QYC85" s="40"/>
      <c r="QYD85" s="40"/>
      <c r="QYE85" s="40"/>
      <c r="QYF85" s="40"/>
      <c r="QYG85" s="40"/>
      <c r="QYH85" s="41"/>
      <c r="QYI85" s="38"/>
      <c r="QYJ85" s="39"/>
      <c r="QYK85" s="40"/>
      <c r="QYL85" s="40"/>
      <c r="QYM85" s="40"/>
      <c r="QYN85" s="40"/>
      <c r="QYO85" s="40"/>
      <c r="QYP85" s="40"/>
      <c r="QYQ85" s="41"/>
      <c r="QYR85" s="38"/>
      <c r="QYS85" s="39"/>
      <c r="QYT85" s="40"/>
      <c r="QYU85" s="40"/>
      <c r="QYV85" s="40"/>
      <c r="QYW85" s="40"/>
      <c r="QYX85" s="40"/>
      <c r="QYY85" s="40"/>
      <c r="QYZ85" s="41"/>
      <c r="QZA85" s="38"/>
      <c r="QZB85" s="39"/>
      <c r="QZC85" s="40"/>
      <c r="QZD85" s="40"/>
      <c r="QZE85" s="40"/>
      <c r="QZF85" s="40"/>
      <c r="QZG85" s="40"/>
      <c r="QZH85" s="40"/>
      <c r="QZI85" s="41"/>
      <c r="QZJ85" s="38"/>
      <c r="QZK85" s="39"/>
      <c r="QZL85" s="40"/>
      <c r="QZM85" s="40"/>
      <c r="QZN85" s="40"/>
      <c r="QZO85" s="40"/>
      <c r="QZP85" s="40"/>
      <c r="QZQ85" s="40"/>
      <c r="QZR85" s="41"/>
      <c r="QZS85" s="38"/>
      <c r="QZT85" s="39"/>
      <c r="QZU85" s="40"/>
      <c r="QZV85" s="40"/>
      <c r="QZW85" s="40"/>
      <c r="QZX85" s="40"/>
      <c r="QZY85" s="40"/>
      <c r="QZZ85" s="40"/>
      <c r="RAA85" s="41"/>
      <c r="RAB85" s="38"/>
      <c r="RAC85" s="39"/>
      <c r="RAD85" s="40"/>
      <c r="RAE85" s="40"/>
      <c r="RAF85" s="40"/>
      <c r="RAG85" s="40"/>
      <c r="RAH85" s="40"/>
      <c r="RAI85" s="40"/>
      <c r="RAJ85" s="41"/>
      <c r="RAK85" s="38"/>
      <c r="RAL85" s="39"/>
      <c r="RAM85" s="40"/>
      <c r="RAN85" s="40"/>
      <c r="RAO85" s="40"/>
      <c r="RAP85" s="40"/>
      <c r="RAQ85" s="40"/>
      <c r="RAR85" s="40"/>
      <c r="RAS85" s="41"/>
      <c r="RAT85" s="38"/>
      <c r="RAU85" s="39"/>
      <c r="RAV85" s="40"/>
      <c r="RAW85" s="40"/>
      <c r="RAX85" s="40"/>
      <c r="RAY85" s="40"/>
      <c r="RAZ85" s="40"/>
      <c r="RBA85" s="40"/>
      <c r="RBB85" s="41"/>
      <c r="RBC85" s="38"/>
      <c r="RBD85" s="39"/>
      <c r="RBE85" s="40"/>
      <c r="RBF85" s="40"/>
      <c r="RBG85" s="40"/>
      <c r="RBH85" s="40"/>
      <c r="RBI85" s="40"/>
      <c r="RBJ85" s="40"/>
      <c r="RBK85" s="41"/>
      <c r="RBL85" s="38"/>
      <c r="RBM85" s="39"/>
      <c r="RBN85" s="40"/>
      <c r="RBO85" s="40"/>
      <c r="RBP85" s="40"/>
      <c r="RBQ85" s="40"/>
      <c r="RBR85" s="40"/>
      <c r="RBS85" s="40"/>
      <c r="RBT85" s="41"/>
      <c r="RBU85" s="38"/>
      <c r="RBV85" s="39"/>
      <c r="RBW85" s="40"/>
      <c r="RBX85" s="40"/>
      <c r="RBY85" s="40"/>
      <c r="RBZ85" s="40"/>
      <c r="RCA85" s="40"/>
      <c r="RCB85" s="40"/>
      <c r="RCC85" s="41"/>
      <c r="RCD85" s="38"/>
      <c r="RCE85" s="39"/>
      <c r="RCF85" s="40"/>
      <c r="RCG85" s="40"/>
      <c r="RCH85" s="40"/>
      <c r="RCI85" s="40"/>
      <c r="RCJ85" s="40"/>
      <c r="RCK85" s="40"/>
      <c r="RCL85" s="41"/>
      <c r="RCM85" s="38"/>
      <c r="RCN85" s="39"/>
      <c r="RCO85" s="40"/>
      <c r="RCP85" s="40"/>
      <c r="RCQ85" s="40"/>
      <c r="RCR85" s="40"/>
      <c r="RCS85" s="40"/>
      <c r="RCT85" s="40"/>
      <c r="RCU85" s="41"/>
      <c r="RCV85" s="38"/>
      <c r="RCW85" s="39"/>
      <c r="RCX85" s="40"/>
      <c r="RCY85" s="40"/>
      <c r="RCZ85" s="40"/>
      <c r="RDA85" s="40"/>
      <c r="RDB85" s="40"/>
      <c r="RDC85" s="40"/>
      <c r="RDD85" s="41"/>
      <c r="RDE85" s="38"/>
      <c r="RDF85" s="39"/>
      <c r="RDG85" s="40"/>
      <c r="RDH85" s="40"/>
      <c r="RDI85" s="40"/>
      <c r="RDJ85" s="40"/>
      <c r="RDK85" s="40"/>
      <c r="RDL85" s="40"/>
      <c r="RDM85" s="41"/>
      <c r="RDN85" s="38"/>
      <c r="RDO85" s="39"/>
      <c r="RDP85" s="40"/>
      <c r="RDQ85" s="40"/>
      <c r="RDR85" s="40"/>
      <c r="RDS85" s="40"/>
      <c r="RDT85" s="40"/>
      <c r="RDU85" s="40"/>
      <c r="RDV85" s="41"/>
      <c r="RDW85" s="38"/>
      <c r="RDX85" s="39"/>
      <c r="RDY85" s="40"/>
      <c r="RDZ85" s="40"/>
      <c r="REA85" s="40"/>
      <c r="REB85" s="40"/>
      <c r="REC85" s="40"/>
      <c r="RED85" s="40"/>
      <c r="REE85" s="41"/>
      <c r="REF85" s="38"/>
      <c r="REG85" s="39"/>
      <c r="REH85" s="40"/>
      <c r="REI85" s="40"/>
      <c r="REJ85" s="40"/>
      <c r="REK85" s="40"/>
      <c r="REL85" s="40"/>
      <c r="REM85" s="40"/>
      <c r="REN85" s="41"/>
      <c r="REO85" s="38"/>
      <c r="REP85" s="39"/>
      <c r="REQ85" s="40"/>
      <c r="RER85" s="40"/>
      <c r="RES85" s="40"/>
      <c r="RET85" s="40"/>
      <c r="REU85" s="40"/>
      <c r="REV85" s="40"/>
      <c r="REW85" s="41"/>
      <c r="REX85" s="38"/>
      <c r="REY85" s="39"/>
      <c r="REZ85" s="40"/>
      <c r="RFA85" s="40"/>
      <c r="RFB85" s="40"/>
      <c r="RFC85" s="40"/>
      <c r="RFD85" s="40"/>
      <c r="RFE85" s="40"/>
      <c r="RFF85" s="41"/>
      <c r="RFG85" s="38"/>
      <c r="RFH85" s="39"/>
      <c r="RFI85" s="40"/>
      <c r="RFJ85" s="40"/>
      <c r="RFK85" s="40"/>
      <c r="RFL85" s="40"/>
      <c r="RFM85" s="40"/>
      <c r="RFN85" s="40"/>
      <c r="RFO85" s="41"/>
      <c r="RFP85" s="38"/>
      <c r="RFQ85" s="39"/>
      <c r="RFR85" s="40"/>
      <c r="RFS85" s="40"/>
      <c r="RFT85" s="40"/>
      <c r="RFU85" s="40"/>
      <c r="RFV85" s="40"/>
      <c r="RFW85" s="40"/>
      <c r="RFX85" s="41"/>
      <c r="RFY85" s="38"/>
      <c r="RFZ85" s="39"/>
      <c r="RGA85" s="40"/>
      <c r="RGB85" s="40"/>
      <c r="RGC85" s="40"/>
      <c r="RGD85" s="40"/>
      <c r="RGE85" s="40"/>
      <c r="RGF85" s="40"/>
      <c r="RGG85" s="41"/>
      <c r="RGH85" s="38"/>
      <c r="RGI85" s="39"/>
      <c r="RGJ85" s="40"/>
      <c r="RGK85" s="40"/>
      <c r="RGL85" s="40"/>
      <c r="RGM85" s="40"/>
      <c r="RGN85" s="40"/>
      <c r="RGO85" s="40"/>
      <c r="RGP85" s="41"/>
      <c r="RGQ85" s="38"/>
      <c r="RGR85" s="39"/>
      <c r="RGS85" s="40"/>
      <c r="RGT85" s="40"/>
      <c r="RGU85" s="40"/>
      <c r="RGV85" s="40"/>
      <c r="RGW85" s="40"/>
      <c r="RGX85" s="40"/>
      <c r="RGY85" s="41"/>
      <c r="RGZ85" s="38"/>
      <c r="RHA85" s="39"/>
      <c r="RHB85" s="40"/>
      <c r="RHC85" s="40"/>
      <c r="RHD85" s="40"/>
      <c r="RHE85" s="40"/>
      <c r="RHF85" s="40"/>
      <c r="RHG85" s="40"/>
      <c r="RHH85" s="41"/>
      <c r="RHI85" s="38"/>
      <c r="RHJ85" s="39"/>
      <c r="RHK85" s="40"/>
      <c r="RHL85" s="40"/>
      <c r="RHM85" s="40"/>
      <c r="RHN85" s="40"/>
      <c r="RHO85" s="40"/>
      <c r="RHP85" s="40"/>
      <c r="RHQ85" s="41"/>
      <c r="RHR85" s="38"/>
      <c r="RHS85" s="39"/>
      <c r="RHT85" s="40"/>
      <c r="RHU85" s="40"/>
      <c r="RHV85" s="40"/>
      <c r="RHW85" s="40"/>
      <c r="RHX85" s="40"/>
      <c r="RHY85" s="40"/>
      <c r="RHZ85" s="41"/>
      <c r="RIA85" s="38"/>
      <c r="RIB85" s="39"/>
      <c r="RIC85" s="40"/>
      <c r="RID85" s="40"/>
      <c r="RIE85" s="40"/>
      <c r="RIF85" s="40"/>
      <c r="RIG85" s="40"/>
      <c r="RIH85" s="40"/>
      <c r="RII85" s="41"/>
      <c r="RIJ85" s="38"/>
      <c r="RIK85" s="39"/>
      <c r="RIL85" s="40"/>
      <c r="RIM85" s="40"/>
      <c r="RIN85" s="40"/>
      <c r="RIO85" s="40"/>
      <c r="RIP85" s="40"/>
      <c r="RIQ85" s="40"/>
      <c r="RIR85" s="41"/>
      <c r="RIS85" s="38"/>
      <c r="RIT85" s="39"/>
      <c r="RIU85" s="40"/>
      <c r="RIV85" s="40"/>
      <c r="RIW85" s="40"/>
      <c r="RIX85" s="40"/>
      <c r="RIY85" s="40"/>
      <c r="RIZ85" s="40"/>
      <c r="RJA85" s="41"/>
      <c r="RJB85" s="38"/>
      <c r="RJC85" s="39"/>
      <c r="RJD85" s="40"/>
      <c r="RJE85" s="40"/>
      <c r="RJF85" s="40"/>
      <c r="RJG85" s="40"/>
      <c r="RJH85" s="40"/>
      <c r="RJI85" s="40"/>
      <c r="RJJ85" s="41"/>
      <c r="RJK85" s="38"/>
      <c r="RJL85" s="39"/>
      <c r="RJM85" s="40"/>
      <c r="RJN85" s="40"/>
      <c r="RJO85" s="40"/>
      <c r="RJP85" s="40"/>
      <c r="RJQ85" s="40"/>
      <c r="RJR85" s="40"/>
      <c r="RJS85" s="41"/>
      <c r="RJT85" s="38"/>
      <c r="RJU85" s="39"/>
      <c r="RJV85" s="40"/>
      <c r="RJW85" s="40"/>
      <c r="RJX85" s="40"/>
      <c r="RJY85" s="40"/>
      <c r="RJZ85" s="40"/>
      <c r="RKA85" s="40"/>
      <c r="RKB85" s="41"/>
      <c r="RKC85" s="38"/>
      <c r="RKD85" s="39"/>
      <c r="RKE85" s="40"/>
      <c r="RKF85" s="40"/>
      <c r="RKG85" s="40"/>
      <c r="RKH85" s="40"/>
      <c r="RKI85" s="40"/>
      <c r="RKJ85" s="40"/>
      <c r="RKK85" s="41"/>
      <c r="RKL85" s="38"/>
      <c r="RKM85" s="39"/>
      <c r="RKN85" s="40"/>
      <c r="RKO85" s="40"/>
      <c r="RKP85" s="40"/>
      <c r="RKQ85" s="40"/>
      <c r="RKR85" s="40"/>
      <c r="RKS85" s="40"/>
      <c r="RKT85" s="41"/>
      <c r="RKU85" s="38"/>
      <c r="RKV85" s="39"/>
      <c r="RKW85" s="40"/>
      <c r="RKX85" s="40"/>
      <c r="RKY85" s="40"/>
      <c r="RKZ85" s="40"/>
      <c r="RLA85" s="40"/>
      <c r="RLB85" s="40"/>
      <c r="RLC85" s="41"/>
      <c r="RLD85" s="38"/>
      <c r="RLE85" s="39"/>
      <c r="RLF85" s="40"/>
      <c r="RLG85" s="40"/>
      <c r="RLH85" s="40"/>
      <c r="RLI85" s="40"/>
      <c r="RLJ85" s="40"/>
      <c r="RLK85" s="40"/>
      <c r="RLL85" s="41"/>
      <c r="RLM85" s="38"/>
      <c r="RLN85" s="39"/>
      <c r="RLO85" s="40"/>
      <c r="RLP85" s="40"/>
      <c r="RLQ85" s="40"/>
      <c r="RLR85" s="40"/>
      <c r="RLS85" s="40"/>
      <c r="RLT85" s="40"/>
      <c r="RLU85" s="41"/>
      <c r="RLV85" s="38"/>
      <c r="RLW85" s="39"/>
      <c r="RLX85" s="40"/>
      <c r="RLY85" s="40"/>
      <c r="RLZ85" s="40"/>
      <c r="RMA85" s="40"/>
      <c r="RMB85" s="40"/>
      <c r="RMC85" s="40"/>
      <c r="RMD85" s="41"/>
      <c r="RME85" s="38"/>
      <c r="RMF85" s="39"/>
      <c r="RMG85" s="40"/>
      <c r="RMH85" s="40"/>
      <c r="RMI85" s="40"/>
      <c r="RMJ85" s="40"/>
      <c r="RMK85" s="40"/>
      <c r="RML85" s="40"/>
      <c r="RMM85" s="41"/>
      <c r="RMN85" s="38"/>
      <c r="RMO85" s="39"/>
      <c r="RMP85" s="40"/>
      <c r="RMQ85" s="40"/>
      <c r="RMR85" s="40"/>
      <c r="RMS85" s="40"/>
      <c r="RMT85" s="40"/>
      <c r="RMU85" s="40"/>
      <c r="RMV85" s="41"/>
      <c r="RMW85" s="38"/>
      <c r="RMX85" s="39"/>
      <c r="RMY85" s="40"/>
      <c r="RMZ85" s="40"/>
      <c r="RNA85" s="40"/>
      <c r="RNB85" s="40"/>
      <c r="RNC85" s="40"/>
      <c r="RND85" s="40"/>
      <c r="RNE85" s="41"/>
      <c r="RNF85" s="38"/>
      <c r="RNG85" s="39"/>
      <c r="RNH85" s="40"/>
      <c r="RNI85" s="40"/>
      <c r="RNJ85" s="40"/>
      <c r="RNK85" s="40"/>
      <c r="RNL85" s="40"/>
      <c r="RNM85" s="40"/>
      <c r="RNN85" s="41"/>
      <c r="RNO85" s="38"/>
      <c r="RNP85" s="39"/>
      <c r="RNQ85" s="40"/>
      <c r="RNR85" s="40"/>
      <c r="RNS85" s="40"/>
      <c r="RNT85" s="40"/>
      <c r="RNU85" s="40"/>
      <c r="RNV85" s="40"/>
      <c r="RNW85" s="41"/>
      <c r="RNX85" s="38"/>
      <c r="RNY85" s="39"/>
      <c r="RNZ85" s="40"/>
      <c r="ROA85" s="40"/>
      <c r="ROB85" s="40"/>
      <c r="ROC85" s="40"/>
      <c r="ROD85" s="40"/>
      <c r="ROE85" s="40"/>
      <c r="ROF85" s="41"/>
      <c r="ROG85" s="38"/>
      <c r="ROH85" s="39"/>
      <c r="ROI85" s="40"/>
      <c r="ROJ85" s="40"/>
      <c r="ROK85" s="40"/>
      <c r="ROL85" s="40"/>
      <c r="ROM85" s="40"/>
      <c r="RON85" s="40"/>
      <c r="ROO85" s="41"/>
      <c r="ROP85" s="38"/>
      <c r="ROQ85" s="39"/>
      <c r="ROR85" s="40"/>
      <c r="ROS85" s="40"/>
      <c r="ROT85" s="40"/>
      <c r="ROU85" s="40"/>
      <c r="ROV85" s="40"/>
      <c r="ROW85" s="40"/>
      <c r="ROX85" s="41"/>
      <c r="ROY85" s="38"/>
      <c r="ROZ85" s="39"/>
      <c r="RPA85" s="40"/>
      <c r="RPB85" s="40"/>
      <c r="RPC85" s="40"/>
      <c r="RPD85" s="40"/>
      <c r="RPE85" s="40"/>
      <c r="RPF85" s="40"/>
      <c r="RPG85" s="41"/>
      <c r="RPH85" s="38"/>
      <c r="RPI85" s="39"/>
      <c r="RPJ85" s="40"/>
      <c r="RPK85" s="40"/>
      <c r="RPL85" s="40"/>
      <c r="RPM85" s="40"/>
      <c r="RPN85" s="40"/>
      <c r="RPO85" s="40"/>
      <c r="RPP85" s="41"/>
      <c r="RPQ85" s="38"/>
      <c r="RPR85" s="39"/>
      <c r="RPS85" s="40"/>
      <c r="RPT85" s="40"/>
      <c r="RPU85" s="40"/>
      <c r="RPV85" s="40"/>
      <c r="RPW85" s="40"/>
      <c r="RPX85" s="40"/>
      <c r="RPY85" s="41"/>
      <c r="RPZ85" s="38"/>
      <c r="RQA85" s="39"/>
      <c r="RQB85" s="40"/>
      <c r="RQC85" s="40"/>
      <c r="RQD85" s="40"/>
      <c r="RQE85" s="40"/>
      <c r="RQF85" s="40"/>
      <c r="RQG85" s="40"/>
      <c r="RQH85" s="41"/>
      <c r="RQI85" s="38"/>
      <c r="RQJ85" s="39"/>
      <c r="RQK85" s="40"/>
      <c r="RQL85" s="40"/>
      <c r="RQM85" s="40"/>
      <c r="RQN85" s="40"/>
      <c r="RQO85" s="40"/>
      <c r="RQP85" s="40"/>
      <c r="RQQ85" s="41"/>
      <c r="RQR85" s="38"/>
      <c r="RQS85" s="39"/>
      <c r="RQT85" s="40"/>
      <c r="RQU85" s="40"/>
      <c r="RQV85" s="40"/>
      <c r="RQW85" s="40"/>
      <c r="RQX85" s="40"/>
      <c r="RQY85" s="40"/>
      <c r="RQZ85" s="41"/>
      <c r="RRA85" s="38"/>
      <c r="RRB85" s="39"/>
      <c r="RRC85" s="40"/>
      <c r="RRD85" s="40"/>
      <c r="RRE85" s="40"/>
      <c r="RRF85" s="40"/>
      <c r="RRG85" s="40"/>
      <c r="RRH85" s="40"/>
      <c r="RRI85" s="41"/>
      <c r="RRJ85" s="38"/>
      <c r="RRK85" s="39"/>
      <c r="RRL85" s="40"/>
      <c r="RRM85" s="40"/>
      <c r="RRN85" s="40"/>
      <c r="RRO85" s="40"/>
      <c r="RRP85" s="40"/>
      <c r="RRQ85" s="40"/>
      <c r="RRR85" s="41"/>
      <c r="RRS85" s="38"/>
      <c r="RRT85" s="39"/>
      <c r="RRU85" s="40"/>
      <c r="RRV85" s="40"/>
      <c r="RRW85" s="40"/>
      <c r="RRX85" s="40"/>
      <c r="RRY85" s="40"/>
      <c r="RRZ85" s="40"/>
      <c r="RSA85" s="41"/>
      <c r="RSB85" s="38"/>
      <c r="RSC85" s="39"/>
      <c r="RSD85" s="40"/>
      <c r="RSE85" s="40"/>
      <c r="RSF85" s="40"/>
      <c r="RSG85" s="40"/>
      <c r="RSH85" s="40"/>
      <c r="RSI85" s="40"/>
      <c r="RSJ85" s="41"/>
      <c r="RSK85" s="38"/>
      <c r="RSL85" s="39"/>
      <c r="RSM85" s="40"/>
      <c r="RSN85" s="40"/>
      <c r="RSO85" s="40"/>
      <c r="RSP85" s="40"/>
      <c r="RSQ85" s="40"/>
      <c r="RSR85" s="40"/>
      <c r="RSS85" s="41"/>
      <c r="RST85" s="38"/>
      <c r="RSU85" s="39"/>
      <c r="RSV85" s="40"/>
      <c r="RSW85" s="40"/>
      <c r="RSX85" s="40"/>
      <c r="RSY85" s="40"/>
      <c r="RSZ85" s="40"/>
      <c r="RTA85" s="40"/>
      <c r="RTB85" s="41"/>
      <c r="RTC85" s="38"/>
      <c r="RTD85" s="39"/>
      <c r="RTE85" s="40"/>
      <c r="RTF85" s="40"/>
      <c r="RTG85" s="40"/>
      <c r="RTH85" s="40"/>
      <c r="RTI85" s="40"/>
      <c r="RTJ85" s="40"/>
      <c r="RTK85" s="41"/>
      <c r="RTL85" s="38"/>
      <c r="RTM85" s="39"/>
      <c r="RTN85" s="40"/>
      <c r="RTO85" s="40"/>
      <c r="RTP85" s="40"/>
      <c r="RTQ85" s="40"/>
      <c r="RTR85" s="40"/>
      <c r="RTS85" s="40"/>
      <c r="RTT85" s="41"/>
      <c r="RTU85" s="38"/>
      <c r="RTV85" s="39"/>
      <c r="RTW85" s="40"/>
      <c r="RTX85" s="40"/>
      <c r="RTY85" s="40"/>
      <c r="RTZ85" s="40"/>
      <c r="RUA85" s="40"/>
      <c r="RUB85" s="40"/>
      <c r="RUC85" s="41"/>
      <c r="RUD85" s="38"/>
      <c r="RUE85" s="39"/>
      <c r="RUF85" s="40"/>
      <c r="RUG85" s="40"/>
      <c r="RUH85" s="40"/>
      <c r="RUI85" s="40"/>
      <c r="RUJ85" s="40"/>
      <c r="RUK85" s="40"/>
      <c r="RUL85" s="41"/>
      <c r="RUM85" s="38"/>
      <c r="RUN85" s="39"/>
      <c r="RUO85" s="40"/>
      <c r="RUP85" s="40"/>
      <c r="RUQ85" s="40"/>
      <c r="RUR85" s="40"/>
      <c r="RUS85" s="40"/>
      <c r="RUT85" s="40"/>
      <c r="RUU85" s="41"/>
      <c r="RUV85" s="38"/>
      <c r="RUW85" s="39"/>
      <c r="RUX85" s="40"/>
      <c r="RUY85" s="40"/>
      <c r="RUZ85" s="40"/>
      <c r="RVA85" s="40"/>
      <c r="RVB85" s="40"/>
      <c r="RVC85" s="40"/>
      <c r="RVD85" s="41"/>
      <c r="RVE85" s="38"/>
      <c r="RVF85" s="39"/>
      <c r="RVG85" s="40"/>
      <c r="RVH85" s="40"/>
      <c r="RVI85" s="40"/>
      <c r="RVJ85" s="40"/>
      <c r="RVK85" s="40"/>
      <c r="RVL85" s="40"/>
      <c r="RVM85" s="41"/>
      <c r="RVN85" s="38"/>
      <c r="RVO85" s="39"/>
      <c r="RVP85" s="40"/>
      <c r="RVQ85" s="40"/>
      <c r="RVR85" s="40"/>
      <c r="RVS85" s="40"/>
      <c r="RVT85" s="40"/>
      <c r="RVU85" s="40"/>
      <c r="RVV85" s="41"/>
      <c r="RVW85" s="38"/>
      <c r="RVX85" s="39"/>
      <c r="RVY85" s="40"/>
      <c r="RVZ85" s="40"/>
      <c r="RWA85" s="40"/>
      <c r="RWB85" s="40"/>
      <c r="RWC85" s="40"/>
      <c r="RWD85" s="40"/>
      <c r="RWE85" s="41"/>
      <c r="RWF85" s="38"/>
      <c r="RWG85" s="39"/>
      <c r="RWH85" s="40"/>
      <c r="RWI85" s="40"/>
      <c r="RWJ85" s="40"/>
      <c r="RWK85" s="40"/>
      <c r="RWL85" s="40"/>
      <c r="RWM85" s="40"/>
      <c r="RWN85" s="41"/>
      <c r="RWO85" s="38"/>
      <c r="RWP85" s="39"/>
      <c r="RWQ85" s="40"/>
      <c r="RWR85" s="40"/>
      <c r="RWS85" s="40"/>
      <c r="RWT85" s="40"/>
      <c r="RWU85" s="40"/>
      <c r="RWV85" s="40"/>
      <c r="RWW85" s="41"/>
      <c r="RWX85" s="38"/>
      <c r="RWY85" s="39"/>
      <c r="RWZ85" s="40"/>
      <c r="RXA85" s="40"/>
      <c r="RXB85" s="40"/>
      <c r="RXC85" s="40"/>
      <c r="RXD85" s="40"/>
      <c r="RXE85" s="40"/>
      <c r="RXF85" s="41"/>
      <c r="RXG85" s="38"/>
      <c r="RXH85" s="39"/>
      <c r="RXI85" s="40"/>
      <c r="RXJ85" s="40"/>
      <c r="RXK85" s="40"/>
      <c r="RXL85" s="40"/>
      <c r="RXM85" s="40"/>
      <c r="RXN85" s="40"/>
      <c r="RXO85" s="41"/>
      <c r="RXP85" s="38"/>
      <c r="RXQ85" s="39"/>
      <c r="RXR85" s="40"/>
      <c r="RXS85" s="40"/>
      <c r="RXT85" s="40"/>
      <c r="RXU85" s="40"/>
      <c r="RXV85" s="40"/>
      <c r="RXW85" s="40"/>
      <c r="RXX85" s="41"/>
      <c r="RXY85" s="38"/>
      <c r="RXZ85" s="39"/>
      <c r="RYA85" s="40"/>
      <c r="RYB85" s="40"/>
      <c r="RYC85" s="40"/>
      <c r="RYD85" s="40"/>
      <c r="RYE85" s="40"/>
      <c r="RYF85" s="40"/>
      <c r="RYG85" s="41"/>
      <c r="RYH85" s="38"/>
      <c r="RYI85" s="39"/>
      <c r="RYJ85" s="40"/>
      <c r="RYK85" s="40"/>
      <c r="RYL85" s="40"/>
      <c r="RYM85" s="40"/>
      <c r="RYN85" s="40"/>
      <c r="RYO85" s="40"/>
      <c r="RYP85" s="41"/>
      <c r="RYQ85" s="38"/>
      <c r="RYR85" s="39"/>
      <c r="RYS85" s="40"/>
      <c r="RYT85" s="40"/>
      <c r="RYU85" s="40"/>
      <c r="RYV85" s="40"/>
      <c r="RYW85" s="40"/>
      <c r="RYX85" s="40"/>
      <c r="RYY85" s="41"/>
      <c r="RYZ85" s="38"/>
      <c r="RZA85" s="39"/>
      <c r="RZB85" s="40"/>
      <c r="RZC85" s="40"/>
      <c r="RZD85" s="40"/>
      <c r="RZE85" s="40"/>
      <c r="RZF85" s="40"/>
      <c r="RZG85" s="40"/>
      <c r="RZH85" s="41"/>
      <c r="RZI85" s="38"/>
      <c r="RZJ85" s="39"/>
      <c r="RZK85" s="40"/>
      <c r="RZL85" s="40"/>
      <c r="RZM85" s="40"/>
      <c r="RZN85" s="40"/>
      <c r="RZO85" s="40"/>
      <c r="RZP85" s="40"/>
      <c r="RZQ85" s="41"/>
      <c r="RZR85" s="38"/>
      <c r="RZS85" s="39"/>
      <c r="RZT85" s="40"/>
      <c r="RZU85" s="40"/>
      <c r="RZV85" s="40"/>
      <c r="RZW85" s="40"/>
      <c r="RZX85" s="40"/>
      <c r="RZY85" s="40"/>
      <c r="RZZ85" s="41"/>
      <c r="SAA85" s="38"/>
      <c r="SAB85" s="39"/>
      <c r="SAC85" s="40"/>
      <c r="SAD85" s="40"/>
      <c r="SAE85" s="40"/>
      <c r="SAF85" s="40"/>
      <c r="SAG85" s="40"/>
      <c r="SAH85" s="40"/>
      <c r="SAI85" s="41"/>
      <c r="SAJ85" s="38"/>
      <c r="SAK85" s="39"/>
      <c r="SAL85" s="40"/>
      <c r="SAM85" s="40"/>
      <c r="SAN85" s="40"/>
      <c r="SAO85" s="40"/>
      <c r="SAP85" s="40"/>
      <c r="SAQ85" s="40"/>
      <c r="SAR85" s="41"/>
      <c r="SAS85" s="38"/>
      <c r="SAT85" s="39"/>
      <c r="SAU85" s="40"/>
      <c r="SAV85" s="40"/>
      <c r="SAW85" s="40"/>
      <c r="SAX85" s="40"/>
      <c r="SAY85" s="40"/>
      <c r="SAZ85" s="40"/>
      <c r="SBA85" s="41"/>
      <c r="SBB85" s="38"/>
      <c r="SBC85" s="39"/>
      <c r="SBD85" s="40"/>
      <c r="SBE85" s="40"/>
      <c r="SBF85" s="40"/>
      <c r="SBG85" s="40"/>
      <c r="SBH85" s="40"/>
      <c r="SBI85" s="40"/>
      <c r="SBJ85" s="41"/>
      <c r="SBK85" s="38"/>
      <c r="SBL85" s="39"/>
      <c r="SBM85" s="40"/>
      <c r="SBN85" s="40"/>
      <c r="SBO85" s="40"/>
      <c r="SBP85" s="40"/>
      <c r="SBQ85" s="40"/>
      <c r="SBR85" s="40"/>
      <c r="SBS85" s="41"/>
      <c r="SBT85" s="38"/>
      <c r="SBU85" s="39"/>
      <c r="SBV85" s="40"/>
      <c r="SBW85" s="40"/>
      <c r="SBX85" s="40"/>
      <c r="SBY85" s="40"/>
      <c r="SBZ85" s="40"/>
      <c r="SCA85" s="40"/>
      <c r="SCB85" s="41"/>
      <c r="SCC85" s="38"/>
      <c r="SCD85" s="39"/>
      <c r="SCE85" s="40"/>
      <c r="SCF85" s="40"/>
      <c r="SCG85" s="40"/>
      <c r="SCH85" s="40"/>
      <c r="SCI85" s="40"/>
      <c r="SCJ85" s="40"/>
      <c r="SCK85" s="41"/>
      <c r="SCL85" s="38"/>
      <c r="SCM85" s="39"/>
      <c r="SCN85" s="40"/>
      <c r="SCO85" s="40"/>
      <c r="SCP85" s="40"/>
      <c r="SCQ85" s="40"/>
      <c r="SCR85" s="40"/>
      <c r="SCS85" s="40"/>
      <c r="SCT85" s="41"/>
      <c r="SCU85" s="38"/>
      <c r="SCV85" s="39"/>
      <c r="SCW85" s="40"/>
      <c r="SCX85" s="40"/>
      <c r="SCY85" s="40"/>
      <c r="SCZ85" s="40"/>
      <c r="SDA85" s="40"/>
      <c r="SDB85" s="40"/>
      <c r="SDC85" s="41"/>
      <c r="SDD85" s="38"/>
      <c r="SDE85" s="39"/>
      <c r="SDF85" s="40"/>
      <c r="SDG85" s="40"/>
      <c r="SDH85" s="40"/>
      <c r="SDI85" s="40"/>
      <c r="SDJ85" s="40"/>
      <c r="SDK85" s="40"/>
      <c r="SDL85" s="41"/>
      <c r="SDM85" s="38"/>
      <c r="SDN85" s="39"/>
      <c r="SDO85" s="40"/>
      <c r="SDP85" s="40"/>
      <c r="SDQ85" s="40"/>
      <c r="SDR85" s="40"/>
      <c r="SDS85" s="40"/>
      <c r="SDT85" s="40"/>
      <c r="SDU85" s="41"/>
      <c r="SDV85" s="38"/>
      <c r="SDW85" s="39"/>
      <c r="SDX85" s="40"/>
      <c r="SDY85" s="40"/>
      <c r="SDZ85" s="40"/>
      <c r="SEA85" s="40"/>
      <c r="SEB85" s="40"/>
      <c r="SEC85" s="40"/>
      <c r="SED85" s="41"/>
      <c r="SEE85" s="38"/>
      <c r="SEF85" s="39"/>
      <c r="SEG85" s="40"/>
      <c r="SEH85" s="40"/>
      <c r="SEI85" s="40"/>
      <c r="SEJ85" s="40"/>
      <c r="SEK85" s="40"/>
      <c r="SEL85" s="40"/>
      <c r="SEM85" s="41"/>
      <c r="SEN85" s="38"/>
      <c r="SEO85" s="39"/>
      <c r="SEP85" s="40"/>
      <c r="SEQ85" s="40"/>
      <c r="SER85" s="40"/>
      <c r="SES85" s="40"/>
      <c r="SET85" s="40"/>
      <c r="SEU85" s="40"/>
      <c r="SEV85" s="41"/>
      <c r="SEW85" s="38"/>
      <c r="SEX85" s="39"/>
      <c r="SEY85" s="40"/>
      <c r="SEZ85" s="40"/>
      <c r="SFA85" s="40"/>
      <c r="SFB85" s="40"/>
      <c r="SFC85" s="40"/>
      <c r="SFD85" s="40"/>
      <c r="SFE85" s="41"/>
      <c r="SFF85" s="38"/>
      <c r="SFG85" s="39"/>
      <c r="SFH85" s="40"/>
      <c r="SFI85" s="40"/>
      <c r="SFJ85" s="40"/>
      <c r="SFK85" s="40"/>
      <c r="SFL85" s="40"/>
      <c r="SFM85" s="40"/>
      <c r="SFN85" s="41"/>
      <c r="SFO85" s="38"/>
      <c r="SFP85" s="39"/>
      <c r="SFQ85" s="40"/>
      <c r="SFR85" s="40"/>
      <c r="SFS85" s="40"/>
      <c r="SFT85" s="40"/>
      <c r="SFU85" s="40"/>
      <c r="SFV85" s="40"/>
      <c r="SFW85" s="41"/>
      <c r="SFX85" s="38"/>
      <c r="SFY85" s="39"/>
      <c r="SFZ85" s="40"/>
      <c r="SGA85" s="40"/>
      <c r="SGB85" s="40"/>
      <c r="SGC85" s="40"/>
      <c r="SGD85" s="40"/>
      <c r="SGE85" s="40"/>
      <c r="SGF85" s="41"/>
      <c r="SGG85" s="38"/>
      <c r="SGH85" s="39"/>
      <c r="SGI85" s="40"/>
      <c r="SGJ85" s="40"/>
      <c r="SGK85" s="40"/>
      <c r="SGL85" s="40"/>
      <c r="SGM85" s="40"/>
      <c r="SGN85" s="40"/>
      <c r="SGO85" s="41"/>
      <c r="SGP85" s="38"/>
      <c r="SGQ85" s="39"/>
      <c r="SGR85" s="40"/>
      <c r="SGS85" s="40"/>
      <c r="SGT85" s="40"/>
      <c r="SGU85" s="40"/>
      <c r="SGV85" s="40"/>
      <c r="SGW85" s="40"/>
      <c r="SGX85" s="41"/>
      <c r="SGY85" s="38"/>
      <c r="SGZ85" s="39"/>
      <c r="SHA85" s="40"/>
      <c r="SHB85" s="40"/>
      <c r="SHC85" s="40"/>
      <c r="SHD85" s="40"/>
      <c r="SHE85" s="40"/>
      <c r="SHF85" s="40"/>
      <c r="SHG85" s="41"/>
      <c r="SHH85" s="38"/>
      <c r="SHI85" s="39"/>
      <c r="SHJ85" s="40"/>
      <c r="SHK85" s="40"/>
      <c r="SHL85" s="40"/>
      <c r="SHM85" s="40"/>
      <c r="SHN85" s="40"/>
      <c r="SHO85" s="40"/>
      <c r="SHP85" s="41"/>
      <c r="SHQ85" s="38"/>
      <c r="SHR85" s="39"/>
      <c r="SHS85" s="40"/>
      <c r="SHT85" s="40"/>
      <c r="SHU85" s="40"/>
      <c r="SHV85" s="40"/>
      <c r="SHW85" s="40"/>
      <c r="SHX85" s="40"/>
      <c r="SHY85" s="41"/>
      <c r="SHZ85" s="38"/>
      <c r="SIA85" s="39"/>
      <c r="SIB85" s="40"/>
      <c r="SIC85" s="40"/>
      <c r="SID85" s="40"/>
      <c r="SIE85" s="40"/>
      <c r="SIF85" s="40"/>
      <c r="SIG85" s="40"/>
      <c r="SIH85" s="41"/>
      <c r="SII85" s="38"/>
      <c r="SIJ85" s="39"/>
      <c r="SIK85" s="40"/>
      <c r="SIL85" s="40"/>
      <c r="SIM85" s="40"/>
      <c r="SIN85" s="40"/>
      <c r="SIO85" s="40"/>
      <c r="SIP85" s="40"/>
      <c r="SIQ85" s="41"/>
      <c r="SIR85" s="38"/>
      <c r="SIS85" s="39"/>
      <c r="SIT85" s="40"/>
      <c r="SIU85" s="40"/>
      <c r="SIV85" s="40"/>
      <c r="SIW85" s="40"/>
      <c r="SIX85" s="40"/>
      <c r="SIY85" s="40"/>
      <c r="SIZ85" s="41"/>
      <c r="SJA85" s="38"/>
      <c r="SJB85" s="39"/>
      <c r="SJC85" s="40"/>
      <c r="SJD85" s="40"/>
      <c r="SJE85" s="40"/>
      <c r="SJF85" s="40"/>
      <c r="SJG85" s="40"/>
      <c r="SJH85" s="40"/>
      <c r="SJI85" s="41"/>
      <c r="SJJ85" s="38"/>
      <c r="SJK85" s="39"/>
      <c r="SJL85" s="40"/>
      <c r="SJM85" s="40"/>
      <c r="SJN85" s="40"/>
      <c r="SJO85" s="40"/>
      <c r="SJP85" s="40"/>
      <c r="SJQ85" s="40"/>
      <c r="SJR85" s="41"/>
      <c r="SJS85" s="38"/>
      <c r="SJT85" s="39"/>
      <c r="SJU85" s="40"/>
      <c r="SJV85" s="40"/>
      <c r="SJW85" s="40"/>
      <c r="SJX85" s="40"/>
      <c r="SJY85" s="40"/>
      <c r="SJZ85" s="40"/>
      <c r="SKA85" s="41"/>
      <c r="SKB85" s="38"/>
      <c r="SKC85" s="39"/>
      <c r="SKD85" s="40"/>
      <c r="SKE85" s="40"/>
      <c r="SKF85" s="40"/>
      <c r="SKG85" s="40"/>
      <c r="SKH85" s="40"/>
      <c r="SKI85" s="40"/>
      <c r="SKJ85" s="41"/>
      <c r="SKK85" s="38"/>
      <c r="SKL85" s="39"/>
      <c r="SKM85" s="40"/>
      <c r="SKN85" s="40"/>
      <c r="SKO85" s="40"/>
      <c r="SKP85" s="40"/>
      <c r="SKQ85" s="40"/>
      <c r="SKR85" s="40"/>
      <c r="SKS85" s="41"/>
      <c r="SKT85" s="38"/>
      <c r="SKU85" s="39"/>
      <c r="SKV85" s="40"/>
      <c r="SKW85" s="40"/>
      <c r="SKX85" s="40"/>
      <c r="SKY85" s="40"/>
      <c r="SKZ85" s="40"/>
      <c r="SLA85" s="40"/>
      <c r="SLB85" s="41"/>
      <c r="SLC85" s="38"/>
      <c r="SLD85" s="39"/>
      <c r="SLE85" s="40"/>
      <c r="SLF85" s="40"/>
      <c r="SLG85" s="40"/>
      <c r="SLH85" s="40"/>
      <c r="SLI85" s="40"/>
      <c r="SLJ85" s="40"/>
      <c r="SLK85" s="41"/>
      <c r="SLL85" s="38"/>
      <c r="SLM85" s="39"/>
      <c r="SLN85" s="40"/>
      <c r="SLO85" s="40"/>
      <c r="SLP85" s="40"/>
      <c r="SLQ85" s="40"/>
      <c r="SLR85" s="40"/>
      <c r="SLS85" s="40"/>
      <c r="SLT85" s="41"/>
      <c r="SLU85" s="38"/>
      <c r="SLV85" s="39"/>
      <c r="SLW85" s="40"/>
      <c r="SLX85" s="40"/>
      <c r="SLY85" s="40"/>
      <c r="SLZ85" s="40"/>
      <c r="SMA85" s="40"/>
      <c r="SMB85" s="40"/>
      <c r="SMC85" s="41"/>
      <c r="SMD85" s="38"/>
      <c r="SME85" s="39"/>
      <c r="SMF85" s="40"/>
      <c r="SMG85" s="40"/>
      <c r="SMH85" s="40"/>
      <c r="SMI85" s="40"/>
      <c r="SMJ85" s="40"/>
      <c r="SMK85" s="40"/>
      <c r="SML85" s="41"/>
      <c r="SMM85" s="38"/>
      <c r="SMN85" s="39"/>
      <c r="SMO85" s="40"/>
      <c r="SMP85" s="40"/>
      <c r="SMQ85" s="40"/>
      <c r="SMR85" s="40"/>
      <c r="SMS85" s="40"/>
      <c r="SMT85" s="40"/>
      <c r="SMU85" s="41"/>
      <c r="SMV85" s="38"/>
      <c r="SMW85" s="39"/>
      <c r="SMX85" s="40"/>
      <c r="SMY85" s="40"/>
      <c r="SMZ85" s="40"/>
      <c r="SNA85" s="40"/>
      <c r="SNB85" s="40"/>
      <c r="SNC85" s="40"/>
      <c r="SND85" s="41"/>
      <c r="SNE85" s="38"/>
      <c r="SNF85" s="39"/>
      <c r="SNG85" s="40"/>
      <c r="SNH85" s="40"/>
      <c r="SNI85" s="40"/>
      <c r="SNJ85" s="40"/>
      <c r="SNK85" s="40"/>
      <c r="SNL85" s="40"/>
      <c r="SNM85" s="41"/>
      <c r="SNN85" s="38"/>
      <c r="SNO85" s="39"/>
      <c r="SNP85" s="40"/>
      <c r="SNQ85" s="40"/>
      <c r="SNR85" s="40"/>
      <c r="SNS85" s="40"/>
      <c r="SNT85" s="40"/>
      <c r="SNU85" s="40"/>
      <c r="SNV85" s="41"/>
      <c r="SNW85" s="38"/>
      <c r="SNX85" s="39"/>
      <c r="SNY85" s="40"/>
      <c r="SNZ85" s="40"/>
      <c r="SOA85" s="40"/>
      <c r="SOB85" s="40"/>
      <c r="SOC85" s="40"/>
      <c r="SOD85" s="40"/>
      <c r="SOE85" s="41"/>
      <c r="SOF85" s="38"/>
      <c r="SOG85" s="39"/>
      <c r="SOH85" s="40"/>
      <c r="SOI85" s="40"/>
      <c r="SOJ85" s="40"/>
      <c r="SOK85" s="40"/>
      <c r="SOL85" s="40"/>
      <c r="SOM85" s="40"/>
      <c r="SON85" s="41"/>
      <c r="SOO85" s="38"/>
      <c r="SOP85" s="39"/>
      <c r="SOQ85" s="40"/>
      <c r="SOR85" s="40"/>
      <c r="SOS85" s="40"/>
      <c r="SOT85" s="40"/>
      <c r="SOU85" s="40"/>
      <c r="SOV85" s="40"/>
      <c r="SOW85" s="41"/>
      <c r="SOX85" s="38"/>
      <c r="SOY85" s="39"/>
      <c r="SOZ85" s="40"/>
      <c r="SPA85" s="40"/>
      <c r="SPB85" s="40"/>
      <c r="SPC85" s="40"/>
      <c r="SPD85" s="40"/>
      <c r="SPE85" s="40"/>
      <c r="SPF85" s="41"/>
      <c r="SPG85" s="38"/>
      <c r="SPH85" s="39"/>
      <c r="SPI85" s="40"/>
      <c r="SPJ85" s="40"/>
      <c r="SPK85" s="40"/>
      <c r="SPL85" s="40"/>
      <c r="SPM85" s="40"/>
      <c r="SPN85" s="40"/>
      <c r="SPO85" s="41"/>
      <c r="SPP85" s="38"/>
      <c r="SPQ85" s="39"/>
      <c r="SPR85" s="40"/>
      <c r="SPS85" s="40"/>
      <c r="SPT85" s="40"/>
      <c r="SPU85" s="40"/>
      <c r="SPV85" s="40"/>
      <c r="SPW85" s="40"/>
      <c r="SPX85" s="41"/>
      <c r="SPY85" s="38"/>
      <c r="SPZ85" s="39"/>
      <c r="SQA85" s="40"/>
      <c r="SQB85" s="40"/>
      <c r="SQC85" s="40"/>
      <c r="SQD85" s="40"/>
      <c r="SQE85" s="40"/>
      <c r="SQF85" s="40"/>
      <c r="SQG85" s="41"/>
      <c r="SQH85" s="38"/>
      <c r="SQI85" s="39"/>
      <c r="SQJ85" s="40"/>
      <c r="SQK85" s="40"/>
      <c r="SQL85" s="40"/>
      <c r="SQM85" s="40"/>
      <c r="SQN85" s="40"/>
      <c r="SQO85" s="40"/>
      <c r="SQP85" s="41"/>
      <c r="SQQ85" s="38"/>
      <c r="SQR85" s="39"/>
      <c r="SQS85" s="40"/>
      <c r="SQT85" s="40"/>
      <c r="SQU85" s="40"/>
      <c r="SQV85" s="40"/>
      <c r="SQW85" s="40"/>
      <c r="SQX85" s="40"/>
      <c r="SQY85" s="41"/>
      <c r="SQZ85" s="38"/>
      <c r="SRA85" s="39"/>
      <c r="SRB85" s="40"/>
      <c r="SRC85" s="40"/>
      <c r="SRD85" s="40"/>
      <c r="SRE85" s="40"/>
      <c r="SRF85" s="40"/>
      <c r="SRG85" s="40"/>
      <c r="SRH85" s="41"/>
      <c r="SRI85" s="38"/>
      <c r="SRJ85" s="39"/>
      <c r="SRK85" s="40"/>
      <c r="SRL85" s="40"/>
      <c r="SRM85" s="40"/>
      <c r="SRN85" s="40"/>
      <c r="SRO85" s="40"/>
      <c r="SRP85" s="40"/>
      <c r="SRQ85" s="41"/>
      <c r="SRR85" s="38"/>
      <c r="SRS85" s="39"/>
      <c r="SRT85" s="40"/>
      <c r="SRU85" s="40"/>
      <c r="SRV85" s="40"/>
      <c r="SRW85" s="40"/>
      <c r="SRX85" s="40"/>
      <c r="SRY85" s="40"/>
      <c r="SRZ85" s="41"/>
      <c r="SSA85" s="38"/>
      <c r="SSB85" s="39"/>
      <c r="SSC85" s="40"/>
      <c r="SSD85" s="40"/>
      <c r="SSE85" s="40"/>
      <c r="SSF85" s="40"/>
      <c r="SSG85" s="40"/>
      <c r="SSH85" s="40"/>
      <c r="SSI85" s="41"/>
      <c r="SSJ85" s="38"/>
      <c r="SSK85" s="39"/>
      <c r="SSL85" s="40"/>
      <c r="SSM85" s="40"/>
      <c r="SSN85" s="40"/>
      <c r="SSO85" s="40"/>
      <c r="SSP85" s="40"/>
      <c r="SSQ85" s="40"/>
      <c r="SSR85" s="41"/>
      <c r="SSS85" s="38"/>
      <c r="SST85" s="39"/>
      <c r="SSU85" s="40"/>
      <c r="SSV85" s="40"/>
      <c r="SSW85" s="40"/>
      <c r="SSX85" s="40"/>
      <c r="SSY85" s="40"/>
      <c r="SSZ85" s="40"/>
      <c r="STA85" s="41"/>
      <c r="STB85" s="38"/>
      <c r="STC85" s="39"/>
      <c r="STD85" s="40"/>
      <c r="STE85" s="40"/>
      <c r="STF85" s="40"/>
      <c r="STG85" s="40"/>
      <c r="STH85" s="40"/>
      <c r="STI85" s="40"/>
      <c r="STJ85" s="41"/>
      <c r="STK85" s="38"/>
      <c r="STL85" s="39"/>
      <c r="STM85" s="40"/>
      <c r="STN85" s="40"/>
      <c r="STO85" s="40"/>
      <c r="STP85" s="40"/>
      <c r="STQ85" s="40"/>
      <c r="STR85" s="40"/>
      <c r="STS85" s="41"/>
      <c r="STT85" s="38"/>
      <c r="STU85" s="39"/>
      <c r="STV85" s="40"/>
      <c r="STW85" s="40"/>
      <c r="STX85" s="40"/>
      <c r="STY85" s="40"/>
      <c r="STZ85" s="40"/>
      <c r="SUA85" s="40"/>
      <c r="SUB85" s="41"/>
      <c r="SUC85" s="38"/>
      <c r="SUD85" s="39"/>
      <c r="SUE85" s="40"/>
      <c r="SUF85" s="40"/>
      <c r="SUG85" s="40"/>
      <c r="SUH85" s="40"/>
      <c r="SUI85" s="40"/>
      <c r="SUJ85" s="40"/>
      <c r="SUK85" s="41"/>
      <c r="SUL85" s="38"/>
      <c r="SUM85" s="39"/>
      <c r="SUN85" s="40"/>
      <c r="SUO85" s="40"/>
      <c r="SUP85" s="40"/>
      <c r="SUQ85" s="40"/>
      <c r="SUR85" s="40"/>
      <c r="SUS85" s="40"/>
      <c r="SUT85" s="41"/>
      <c r="SUU85" s="38"/>
      <c r="SUV85" s="39"/>
      <c r="SUW85" s="40"/>
      <c r="SUX85" s="40"/>
      <c r="SUY85" s="40"/>
      <c r="SUZ85" s="40"/>
      <c r="SVA85" s="40"/>
      <c r="SVB85" s="40"/>
      <c r="SVC85" s="41"/>
      <c r="SVD85" s="38"/>
      <c r="SVE85" s="39"/>
      <c r="SVF85" s="40"/>
      <c r="SVG85" s="40"/>
      <c r="SVH85" s="40"/>
      <c r="SVI85" s="40"/>
      <c r="SVJ85" s="40"/>
      <c r="SVK85" s="40"/>
      <c r="SVL85" s="41"/>
      <c r="SVM85" s="38"/>
      <c r="SVN85" s="39"/>
      <c r="SVO85" s="40"/>
      <c r="SVP85" s="40"/>
      <c r="SVQ85" s="40"/>
      <c r="SVR85" s="40"/>
      <c r="SVS85" s="40"/>
      <c r="SVT85" s="40"/>
      <c r="SVU85" s="41"/>
      <c r="SVV85" s="38"/>
      <c r="SVW85" s="39"/>
      <c r="SVX85" s="40"/>
      <c r="SVY85" s="40"/>
      <c r="SVZ85" s="40"/>
      <c r="SWA85" s="40"/>
      <c r="SWB85" s="40"/>
      <c r="SWC85" s="40"/>
      <c r="SWD85" s="41"/>
      <c r="SWE85" s="38"/>
      <c r="SWF85" s="39"/>
      <c r="SWG85" s="40"/>
      <c r="SWH85" s="40"/>
      <c r="SWI85" s="40"/>
      <c r="SWJ85" s="40"/>
      <c r="SWK85" s="40"/>
      <c r="SWL85" s="40"/>
      <c r="SWM85" s="41"/>
      <c r="SWN85" s="38"/>
      <c r="SWO85" s="39"/>
      <c r="SWP85" s="40"/>
      <c r="SWQ85" s="40"/>
      <c r="SWR85" s="40"/>
      <c r="SWS85" s="40"/>
      <c r="SWT85" s="40"/>
      <c r="SWU85" s="40"/>
      <c r="SWV85" s="41"/>
      <c r="SWW85" s="38"/>
      <c r="SWX85" s="39"/>
      <c r="SWY85" s="40"/>
      <c r="SWZ85" s="40"/>
      <c r="SXA85" s="40"/>
      <c r="SXB85" s="40"/>
      <c r="SXC85" s="40"/>
      <c r="SXD85" s="40"/>
      <c r="SXE85" s="41"/>
      <c r="SXF85" s="38"/>
      <c r="SXG85" s="39"/>
      <c r="SXH85" s="40"/>
      <c r="SXI85" s="40"/>
      <c r="SXJ85" s="40"/>
      <c r="SXK85" s="40"/>
      <c r="SXL85" s="40"/>
      <c r="SXM85" s="40"/>
      <c r="SXN85" s="41"/>
      <c r="SXO85" s="38"/>
      <c r="SXP85" s="39"/>
      <c r="SXQ85" s="40"/>
      <c r="SXR85" s="40"/>
      <c r="SXS85" s="40"/>
      <c r="SXT85" s="40"/>
      <c r="SXU85" s="40"/>
      <c r="SXV85" s="40"/>
      <c r="SXW85" s="41"/>
      <c r="SXX85" s="38"/>
      <c r="SXY85" s="39"/>
      <c r="SXZ85" s="40"/>
      <c r="SYA85" s="40"/>
      <c r="SYB85" s="40"/>
      <c r="SYC85" s="40"/>
      <c r="SYD85" s="40"/>
      <c r="SYE85" s="40"/>
      <c r="SYF85" s="41"/>
      <c r="SYG85" s="38"/>
      <c r="SYH85" s="39"/>
      <c r="SYI85" s="40"/>
      <c r="SYJ85" s="40"/>
      <c r="SYK85" s="40"/>
      <c r="SYL85" s="40"/>
      <c r="SYM85" s="40"/>
      <c r="SYN85" s="40"/>
      <c r="SYO85" s="41"/>
      <c r="SYP85" s="38"/>
      <c r="SYQ85" s="39"/>
      <c r="SYR85" s="40"/>
      <c r="SYS85" s="40"/>
      <c r="SYT85" s="40"/>
      <c r="SYU85" s="40"/>
      <c r="SYV85" s="40"/>
      <c r="SYW85" s="40"/>
      <c r="SYX85" s="41"/>
      <c r="SYY85" s="38"/>
      <c r="SYZ85" s="39"/>
      <c r="SZA85" s="40"/>
      <c r="SZB85" s="40"/>
      <c r="SZC85" s="40"/>
      <c r="SZD85" s="40"/>
      <c r="SZE85" s="40"/>
      <c r="SZF85" s="40"/>
      <c r="SZG85" s="41"/>
      <c r="SZH85" s="38"/>
      <c r="SZI85" s="39"/>
      <c r="SZJ85" s="40"/>
      <c r="SZK85" s="40"/>
      <c r="SZL85" s="40"/>
      <c r="SZM85" s="40"/>
      <c r="SZN85" s="40"/>
      <c r="SZO85" s="40"/>
      <c r="SZP85" s="41"/>
      <c r="SZQ85" s="38"/>
      <c r="SZR85" s="39"/>
      <c r="SZS85" s="40"/>
      <c r="SZT85" s="40"/>
      <c r="SZU85" s="40"/>
      <c r="SZV85" s="40"/>
      <c r="SZW85" s="40"/>
      <c r="SZX85" s="40"/>
      <c r="SZY85" s="41"/>
      <c r="SZZ85" s="38"/>
      <c r="TAA85" s="39"/>
      <c r="TAB85" s="40"/>
      <c r="TAC85" s="40"/>
      <c r="TAD85" s="40"/>
      <c r="TAE85" s="40"/>
      <c r="TAF85" s="40"/>
      <c r="TAG85" s="40"/>
      <c r="TAH85" s="41"/>
      <c r="TAI85" s="38"/>
      <c r="TAJ85" s="39"/>
      <c r="TAK85" s="40"/>
      <c r="TAL85" s="40"/>
      <c r="TAM85" s="40"/>
      <c r="TAN85" s="40"/>
      <c r="TAO85" s="40"/>
      <c r="TAP85" s="40"/>
      <c r="TAQ85" s="41"/>
      <c r="TAR85" s="38"/>
      <c r="TAS85" s="39"/>
      <c r="TAT85" s="40"/>
      <c r="TAU85" s="40"/>
      <c r="TAV85" s="40"/>
      <c r="TAW85" s="40"/>
      <c r="TAX85" s="40"/>
      <c r="TAY85" s="40"/>
      <c r="TAZ85" s="41"/>
      <c r="TBA85" s="38"/>
      <c r="TBB85" s="39"/>
      <c r="TBC85" s="40"/>
      <c r="TBD85" s="40"/>
      <c r="TBE85" s="40"/>
      <c r="TBF85" s="40"/>
      <c r="TBG85" s="40"/>
      <c r="TBH85" s="40"/>
      <c r="TBI85" s="41"/>
      <c r="TBJ85" s="38"/>
      <c r="TBK85" s="39"/>
      <c r="TBL85" s="40"/>
      <c r="TBM85" s="40"/>
      <c r="TBN85" s="40"/>
      <c r="TBO85" s="40"/>
      <c r="TBP85" s="40"/>
      <c r="TBQ85" s="40"/>
      <c r="TBR85" s="41"/>
      <c r="TBS85" s="38"/>
      <c r="TBT85" s="39"/>
      <c r="TBU85" s="40"/>
      <c r="TBV85" s="40"/>
      <c r="TBW85" s="40"/>
      <c r="TBX85" s="40"/>
      <c r="TBY85" s="40"/>
      <c r="TBZ85" s="40"/>
      <c r="TCA85" s="41"/>
      <c r="TCB85" s="38"/>
      <c r="TCC85" s="39"/>
      <c r="TCD85" s="40"/>
      <c r="TCE85" s="40"/>
      <c r="TCF85" s="40"/>
      <c r="TCG85" s="40"/>
      <c r="TCH85" s="40"/>
      <c r="TCI85" s="40"/>
      <c r="TCJ85" s="41"/>
      <c r="TCK85" s="38"/>
      <c r="TCL85" s="39"/>
      <c r="TCM85" s="40"/>
      <c r="TCN85" s="40"/>
      <c r="TCO85" s="40"/>
      <c r="TCP85" s="40"/>
      <c r="TCQ85" s="40"/>
      <c r="TCR85" s="40"/>
      <c r="TCS85" s="41"/>
      <c r="TCT85" s="38"/>
      <c r="TCU85" s="39"/>
      <c r="TCV85" s="40"/>
      <c r="TCW85" s="40"/>
      <c r="TCX85" s="40"/>
      <c r="TCY85" s="40"/>
      <c r="TCZ85" s="40"/>
      <c r="TDA85" s="40"/>
      <c r="TDB85" s="41"/>
      <c r="TDC85" s="38"/>
      <c r="TDD85" s="39"/>
      <c r="TDE85" s="40"/>
      <c r="TDF85" s="40"/>
      <c r="TDG85" s="40"/>
      <c r="TDH85" s="40"/>
      <c r="TDI85" s="40"/>
      <c r="TDJ85" s="40"/>
      <c r="TDK85" s="41"/>
      <c r="TDL85" s="38"/>
      <c r="TDM85" s="39"/>
      <c r="TDN85" s="40"/>
      <c r="TDO85" s="40"/>
      <c r="TDP85" s="40"/>
      <c r="TDQ85" s="40"/>
      <c r="TDR85" s="40"/>
      <c r="TDS85" s="40"/>
      <c r="TDT85" s="41"/>
      <c r="TDU85" s="38"/>
      <c r="TDV85" s="39"/>
      <c r="TDW85" s="40"/>
      <c r="TDX85" s="40"/>
      <c r="TDY85" s="40"/>
      <c r="TDZ85" s="40"/>
      <c r="TEA85" s="40"/>
      <c r="TEB85" s="40"/>
      <c r="TEC85" s="41"/>
      <c r="TED85" s="38"/>
      <c r="TEE85" s="39"/>
      <c r="TEF85" s="40"/>
      <c r="TEG85" s="40"/>
      <c r="TEH85" s="40"/>
      <c r="TEI85" s="40"/>
      <c r="TEJ85" s="40"/>
      <c r="TEK85" s="40"/>
      <c r="TEL85" s="41"/>
      <c r="TEM85" s="38"/>
      <c r="TEN85" s="39"/>
      <c r="TEO85" s="40"/>
      <c r="TEP85" s="40"/>
      <c r="TEQ85" s="40"/>
      <c r="TER85" s="40"/>
      <c r="TES85" s="40"/>
      <c r="TET85" s="40"/>
      <c r="TEU85" s="41"/>
      <c r="TEV85" s="38"/>
      <c r="TEW85" s="39"/>
      <c r="TEX85" s="40"/>
      <c r="TEY85" s="40"/>
      <c r="TEZ85" s="40"/>
      <c r="TFA85" s="40"/>
      <c r="TFB85" s="40"/>
      <c r="TFC85" s="40"/>
      <c r="TFD85" s="41"/>
      <c r="TFE85" s="38"/>
      <c r="TFF85" s="39"/>
      <c r="TFG85" s="40"/>
      <c r="TFH85" s="40"/>
      <c r="TFI85" s="40"/>
      <c r="TFJ85" s="40"/>
      <c r="TFK85" s="40"/>
      <c r="TFL85" s="40"/>
      <c r="TFM85" s="41"/>
      <c r="TFN85" s="38"/>
      <c r="TFO85" s="39"/>
      <c r="TFP85" s="40"/>
      <c r="TFQ85" s="40"/>
      <c r="TFR85" s="40"/>
      <c r="TFS85" s="40"/>
      <c r="TFT85" s="40"/>
      <c r="TFU85" s="40"/>
      <c r="TFV85" s="41"/>
      <c r="TFW85" s="38"/>
      <c r="TFX85" s="39"/>
      <c r="TFY85" s="40"/>
      <c r="TFZ85" s="40"/>
      <c r="TGA85" s="40"/>
      <c r="TGB85" s="40"/>
      <c r="TGC85" s="40"/>
      <c r="TGD85" s="40"/>
      <c r="TGE85" s="41"/>
      <c r="TGF85" s="38"/>
      <c r="TGG85" s="39"/>
      <c r="TGH85" s="40"/>
      <c r="TGI85" s="40"/>
      <c r="TGJ85" s="40"/>
      <c r="TGK85" s="40"/>
      <c r="TGL85" s="40"/>
      <c r="TGM85" s="40"/>
      <c r="TGN85" s="41"/>
      <c r="TGO85" s="38"/>
      <c r="TGP85" s="39"/>
      <c r="TGQ85" s="40"/>
      <c r="TGR85" s="40"/>
      <c r="TGS85" s="40"/>
      <c r="TGT85" s="40"/>
      <c r="TGU85" s="40"/>
      <c r="TGV85" s="40"/>
      <c r="TGW85" s="41"/>
      <c r="TGX85" s="38"/>
      <c r="TGY85" s="39"/>
      <c r="TGZ85" s="40"/>
      <c r="THA85" s="40"/>
      <c r="THB85" s="40"/>
      <c r="THC85" s="40"/>
      <c r="THD85" s="40"/>
      <c r="THE85" s="40"/>
      <c r="THF85" s="41"/>
      <c r="THG85" s="38"/>
      <c r="THH85" s="39"/>
      <c r="THI85" s="40"/>
      <c r="THJ85" s="40"/>
      <c r="THK85" s="40"/>
      <c r="THL85" s="40"/>
      <c r="THM85" s="40"/>
      <c r="THN85" s="40"/>
      <c r="THO85" s="41"/>
      <c r="THP85" s="38"/>
      <c r="THQ85" s="39"/>
      <c r="THR85" s="40"/>
      <c r="THS85" s="40"/>
      <c r="THT85" s="40"/>
      <c r="THU85" s="40"/>
      <c r="THV85" s="40"/>
      <c r="THW85" s="40"/>
      <c r="THX85" s="41"/>
      <c r="THY85" s="38"/>
      <c r="THZ85" s="39"/>
      <c r="TIA85" s="40"/>
      <c r="TIB85" s="40"/>
      <c r="TIC85" s="40"/>
      <c r="TID85" s="40"/>
      <c r="TIE85" s="40"/>
      <c r="TIF85" s="40"/>
      <c r="TIG85" s="41"/>
      <c r="TIH85" s="38"/>
      <c r="TII85" s="39"/>
      <c r="TIJ85" s="40"/>
      <c r="TIK85" s="40"/>
      <c r="TIL85" s="40"/>
      <c r="TIM85" s="40"/>
      <c r="TIN85" s="40"/>
      <c r="TIO85" s="40"/>
      <c r="TIP85" s="41"/>
      <c r="TIQ85" s="38"/>
      <c r="TIR85" s="39"/>
      <c r="TIS85" s="40"/>
      <c r="TIT85" s="40"/>
      <c r="TIU85" s="40"/>
      <c r="TIV85" s="40"/>
      <c r="TIW85" s="40"/>
      <c r="TIX85" s="40"/>
      <c r="TIY85" s="41"/>
      <c r="TIZ85" s="38"/>
      <c r="TJA85" s="39"/>
      <c r="TJB85" s="40"/>
      <c r="TJC85" s="40"/>
      <c r="TJD85" s="40"/>
      <c r="TJE85" s="40"/>
      <c r="TJF85" s="40"/>
      <c r="TJG85" s="40"/>
      <c r="TJH85" s="41"/>
      <c r="TJI85" s="38"/>
      <c r="TJJ85" s="39"/>
      <c r="TJK85" s="40"/>
      <c r="TJL85" s="40"/>
      <c r="TJM85" s="40"/>
      <c r="TJN85" s="40"/>
      <c r="TJO85" s="40"/>
      <c r="TJP85" s="40"/>
      <c r="TJQ85" s="41"/>
      <c r="TJR85" s="38"/>
      <c r="TJS85" s="39"/>
      <c r="TJT85" s="40"/>
      <c r="TJU85" s="40"/>
      <c r="TJV85" s="40"/>
      <c r="TJW85" s="40"/>
      <c r="TJX85" s="40"/>
      <c r="TJY85" s="40"/>
      <c r="TJZ85" s="41"/>
      <c r="TKA85" s="38"/>
      <c r="TKB85" s="39"/>
      <c r="TKC85" s="40"/>
      <c r="TKD85" s="40"/>
      <c r="TKE85" s="40"/>
      <c r="TKF85" s="40"/>
      <c r="TKG85" s="40"/>
      <c r="TKH85" s="40"/>
      <c r="TKI85" s="41"/>
      <c r="TKJ85" s="38"/>
      <c r="TKK85" s="39"/>
      <c r="TKL85" s="40"/>
      <c r="TKM85" s="40"/>
      <c r="TKN85" s="40"/>
      <c r="TKO85" s="40"/>
      <c r="TKP85" s="40"/>
      <c r="TKQ85" s="40"/>
      <c r="TKR85" s="41"/>
      <c r="TKS85" s="38"/>
      <c r="TKT85" s="39"/>
      <c r="TKU85" s="40"/>
      <c r="TKV85" s="40"/>
      <c r="TKW85" s="40"/>
      <c r="TKX85" s="40"/>
      <c r="TKY85" s="40"/>
      <c r="TKZ85" s="40"/>
      <c r="TLA85" s="41"/>
      <c r="TLB85" s="38"/>
      <c r="TLC85" s="39"/>
      <c r="TLD85" s="40"/>
      <c r="TLE85" s="40"/>
      <c r="TLF85" s="40"/>
      <c r="TLG85" s="40"/>
      <c r="TLH85" s="40"/>
      <c r="TLI85" s="40"/>
      <c r="TLJ85" s="41"/>
      <c r="TLK85" s="38"/>
      <c r="TLL85" s="39"/>
      <c r="TLM85" s="40"/>
      <c r="TLN85" s="40"/>
      <c r="TLO85" s="40"/>
      <c r="TLP85" s="40"/>
      <c r="TLQ85" s="40"/>
      <c r="TLR85" s="40"/>
      <c r="TLS85" s="41"/>
      <c r="TLT85" s="38"/>
      <c r="TLU85" s="39"/>
      <c r="TLV85" s="40"/>
      <c r="TLW85" s="40"/>
      <c r="TLX85" s="40"/>
      <c r="TLY85" s="40"/>
      <c r="TLZ85" s="40"/>
      <c r="TMA85" s="40"/>
      <c r="TMB85" s="41"/>
      <c r="TMC85" s="38"/>
      <c r="TMD85" s="39"/>
      <c r="TME85" s="40"/>
      <c r="TMF85" s="40"/>
      <c r="TMG85" s="40"/>
      <c r="TMH85" s="40"/>
      <c r="TMI85" s="40"/>
      <c r="TMJ85" s="40"/>
      <c r="TMK85" s="41"/>
      <c r="TML85" s="38"/>
      <c r="TMM85" s="39"/>
      <c r="TMN85" s="40"/>
      <c r="TMO85" s="40"/>
      <c r="TMP85" s="40"/>
      <c r="TMQ85" s="40"/>
      <c r="TMR85" s="40"/>
      <c r="TMS85" s="40"/>
      <c r="TMT85" s="41"/>
      <c r="TMU85" s="38"/>
      <c r="TMV85" s="39"/>
      <c r="TMW85" s="40"/>
      <c r="TMX85" s="40"/>
      <c r="TMY85" s="40"/>
      <c r="TMZ85" s="40"/>
      <c r="TNA85" s="40"/>
      <c r="TNB85" s="40"/>
      <c r="TNC85" s="41"/>
      <c r="TND85" s="38"/>
      <c r="TNE85" s="39"/>
      <c r="TNF85" s="40"/>
      <c r="TNG85" s="40"/>
      <c r="TNH85" s="40"/>
      <c r="TNI85" s="40"/>
      <c r="TNJ85" s="40"/>
      <c r="TNK85" s="40"/>
      <c r="TNL85" s="41"/>
      <c r="TNM85" s="38"/>
      <c r="TNN85" s="39"/>
      <c r="TNO85" s="40"/>
      <c r="TNP85" s="40"/>
      <c r="TNQ85" s="40"/>
      <c r="TNR85" s="40"/>
      <c r="TNS85" s="40"/>
      <c r="TNT85" s="40"/>
      <c r="TNU85" s="41"/>
      <c r="TNV85" s="38"/>
      <c r="TNW85" s="39"/>
      <c r="TNX85" s="40"/>
      <c r="TNY85" s="40"/>
      <c r="TNZ85" s="40"/>
      <c r="TOA85" s="40"/>
      <c r="TOB85" s="40"/>
      <c r="TOC85" s="40"/>
      <c r="TOD85" s="41"/>
      <c r="TOE85" s="38"/>
      <c r="TOF85" s="39"/>
      <c r="TOG85" s="40"/>
      <c r="TOH85" s="40"/>
      <c r="TOI85" s="40"/>
      <c r="TOJ85" s="40"/>
      <c r="TOK85" s="40"/>
      <c r="TOL85" s="40"/>
      <c r="TOM85" s="41"/>
      <c r="TON85" s="38"/>
      <c r="TOO85" s="39"/>
      <c r="TOP85" s="40"/>
      <c r="TOQ85" s="40"/>
      <c r="TOR85" s="40"/>
      <c r="TOS85" s="40"/>
      <c r="TOT85" s="40"/>
      <c r="TOU85" s="40"/>
      <c r="TOV85" s="41"/>
      <c r="TOW85" s="38"/>
      <c r="TOX85" s="39"/>
      <c r="TOY85" s="40"/>
      <c r="TOZ85" s="40"/>
      <c r="TPA85" s="40"/>
      <c r="TPB85" s="40"/>
      <c r="TPC85" s="40"/>
      <c r="TPD85" s="40"/>
      <c r="TPE85" s="41"/>
      <c r="TPF85" s="38"/>
      <c r="TPG85" s="39"/>
      <c r="TPH85" s="40"/>
      <c r="TPI85" s="40"/>
      <c r="TPJ85" s="40"/>
      <c r="TPK85" s="40"/>
      <c r="TPL85" s="40"/>
      <c r="TPM85" s="40"/>
      <c r="TPN85" s="41"/>
      <c r="TPO85" s="38"/>
      <c r="TPP85" s="39"/>
      <c r="TPQ85" s="40"/>
      <c r="TPR85" s="40"/>
      <c r="TPS85" s="40"/>
      <c r="TPT85" s="40"/>
      <c r="TPU85" s="40"/>
      <c r="TPV85" s="40"/>
      <c r="TPW85" s="41"/>
      <c r="TPX85" s="38"/>
      <c r="TPY85" s="39"/>
      <c r="TPZ85" s="40"/>
      <c r="TQA85" s="40"/>
      <c r="TQB85" s="40"/>
      <c r="TQC85" s="40"/>
      <c r="TQD85" s="40"/>
      <c r="TQE85" s="40"/>
      <c r="TQF85" s="41"/>
      <c r="TQG85" s="38"/>
      <c r="TQH85" s="39"/>
      <c r="TQI85" s="40"/>
      <c r="TQJ85" s="40"/>
      <c r="TQK85" s="40"/>
      <c r="TQL85" s="40"/>
      <c r="TQM85" s="40"/>
      <c r="TQN85" s="40"/>
      <c r="TQO85" s="41"/>
      <c r="TQP85" s="38"/>
      <c r="TQQ85" s="39"/>
      <c r="TQR85" s="40"/>
      <c r="TQS85" s="40"/>
      <c r="TQT85" s="40"/>
      <c r="TQU85" s="40"/>
      <c r="TQV85" s="40"/>
      <c r="TQW85" s="40"/>
      <c r="TQX85" s="41"/>
      <c r="TQY85" s="38"/>
      <c r="TQZ85" s="39"/>
      <c r="TRA85" s="40"/>
      <c r="TRB85" s="40"/>
      <c r="TRC85" s="40"/>
      <c r="TRD85" s="40"/>
      <c r="TRE85" s="40"/>
      <c r="TRF85" s="40"/>
      <c r="TRG85" s="41"/>
      <c r="TRH85" s="38"/>
      <c r="TRI85" s="39"/>
      <c r="TRJ85" s="40"/>
      <c r="TRK85" s="40"/>
      <c r="TRL85" s="40"/>
      <c r="TRM85" s="40"/>
      <c r="TRN85" s="40"/>
      <c r="TRO85" s="40"/>
      <c r="TRP85" s="41"/>
      <c r="TRQ85" s="38"/>
      <c r="TRR85" s="39"/>
      <c r="TRS85" s="40"/>
      <c r="TRT85" s="40"/>
      <c r="TRU85" s="40"/>
      <c r="TRV85" s="40"/>
      <c r="TRW85" s="40"/>
      <c r="TRX85" s="40"/>
      <c r="TRY85" s="41"/>
      <c r="TRZ85" s="38"/>
      <c r="TSA85" s="39"/>
      <c r="TSB85" s="40"/>
      <c r="TSC85" s="40"/>
      <c r="TSD85" s="40"/>
      <c r="TSE85" s="40"/>
      <c r="TSF85" s="40"/>
      <c r="TSG85" s="40"/>
      <c r="TSH85" s="41"/>
      <c r="TSI85" s="38"/>
      <c r="TSJ85" s="39"/>
      <c r="TSK85" s="40"/>
      <c r="TSL85" s="40"/>
      <c r="TSM85" s="40"/>
      <c r="TSN85" s="40"/>
      <c r="TSO85" s="40"/>
      <c r="TSP85" s="40"/>
      <c r="TSQ85" s="41"/>
      <c r="TSR85" s="38"/>
      <c r="TSS85" s="39"/>
      <c r="TST85" s="40"/>
      <c r="TSU85" s="40"/>
      <c r="TSV85" s="40"/>
      <c r="TSW85" s="40"/>
      <c r="TSX85" s="40"/>
      <c r="TSY85" s="40"/>
      <c r="TSZ85" s="41"/>
      <c r="TTA85" s="38"/>
      <c r="TTB85" s="39"/>
      <c r="TTC85" s="40"/>
      <c r="TTD85" s="40"/>
      <c r="TTE85" s="40"/>
      <c r="TTF85" s="40"/>
      <c r="TTG85" s="40"/>
      <c r="TTH85" s="40"/>
      <c r="TTI85" s="41"/>
      <c r="TTJ85" s="38"/>
      <c r="TTK85" s="39"/>
      <c r="TTL85" s="40"/>
      <c r="TTM85" s="40"/>
      <c r="TTN85" s="40"/>
      <c r="TTO85" s="40"/>
      <c r="TTP85" s="40"/>
      <c r="TTQ85" s="40"/>
      <c r="TTR85" s="41"/>
      <c r="TTS85" s="38"/>
      <c r="TTT85" s="39"/>
      <c r="TTU85" s="40"/>
      <c r="TTV85" s="40"/>
      <c r="TTW85" s="40"/>
      <c r="TTX85" s="40"/>
      <c r="TTY85" s="40"/>
      <c r="TTZ85" s="40"/>
      <c r="TUA85" s="41"/>
      <c r="TUB85" s="38"/>
      <c r="TUC85" s="39"/>
      <c r="TUD85" s="40"/>
      <c r="TUE85" s="40"/>
      <c r="TUF85" s="40"/>
      <c r="TUG85" s="40"/>
      <c r="TUH85" s="40"/>
      <c r="TUI85" s="40"/>
      <c r="TUJ85" s="41"/>
      <c r="TUK85" s="38"/>
      <c r="TUL85" s="39"/>
      <c r="TUM85" s="40"/>
      <c r="TUN85" s="40"/>
      <c r="TUO85" s="40"/>
      <c r="TUP85" s="40"/>
      <c r="TUQ85" s="40"/>
      <c r="TUR85" s="40"/>
      <c r="TUS85" s="41"/>
      <c r="TUT85" s="38"/>
      <c r="TUU85" s="39"/>
      <c r="TUV85" s="40"/>
      <c r="TUW85" s="40"/>
      <c r="TUX85" s="40"/>
      <c r="TUY85" s="40"/>
      <c r="TUZ85" s="40"/>
      <c r="TVA85" s="40"/>
      <c r="TVB85" s="41"/>
      <c r="TVC85" s="38"/>
      <c r="TVD85" s="39"/>
      <c r="TVE85" s="40"/>
      <c r="TVF85" s="40"/>
      <c r="TVG85" s="40"/>
      <c r="TVH85" s="40"/>
      <c r="TVI85" s="40"/>
      <c r="TVJ85" s="40"/>
      <c r="TVK85" s="41"/>
      <c r="TVL85" s="38"/>
      <c r="TVM85" s="39"/>
      <c r="TVN85" s="40"/>
      <c r="TVO85" s="40"/>
      <c r="TVP85" s="40"/>
      <c r="TVQ85" s="40"/>
      <c r="TVR85" s="40"/>
      <c r="TVS85" s="40"/>
      <c r="TVT85" s="41"/>
      <c r="TVU85" s="38"/>
      <c r="TVV85" s="39"/>
      <c r="TVW85" s="40"/>
      <c r="TVX85" s="40"/>
      <c r="TVY85" s="40"/>
      <c r="TVZ85" s="40"/>
      <c r="TWA85" s="40"/>
      <c r="TWB85" s="40"/>
      <c r="TWC85" s="41"/>
      <c r="TWD85" s="38"/>
      <c r="TWE85" s="39"/>
      <c r="TWF85" s="40"/>
      <c r="TWG85" s="40"/>
      <c r="TWH85" s="40"/>
      <c r="TWI85" s="40"/>
      <c r="TWJ85" s="40"/>
      <c r="TWK85" s="40"/>
      <c r="TWL85" s="41"/>
      <c r="TWM85" s="38"/>
      <c r="TWN85" s="39"/>
      <c r="TWO85" s="40"/>
      <c r="TWP85" s="40"/>
      <c r="TWQ85" s="40"/>
      <c r="TWR85" s="40"/>
      <c r="TWS85" s="40"/>
      <c r="TWT85" s="40"/>
      <c r="TWU85" s="41"/>
      <c r="TWV85" s="38"/>
      <c r="TWW85" s="39"/>
      <c r="TWX85" s="40"/>
      <c r="TWY85" s="40"/>
      <c r="TWZ85" s="40"/>
      <c r="TXA85" s="40"/>
      <c r="TXB85" s="40"/>
      <c r="TXC85" s="40"/>
      <c r="TXD85" s="41"/>
      <c r="TXE85" s="38"/>
      <c r="TXF85" s="39"/>
      <c r="TXG85" s="40"/>
      <c r="TXH85" s="40"/>
      <c r="TXI85" s="40"/>
      <c r="TXJ85" s="40"/>
      <c r="TXK85" s="40"/>
      <c r="TXL85" s="40"/>
      <c r="TXM85" s="41"/>
      <c r="TXN85" s="38"/>
      <c r="TXO85" s="39"/>
      <c r="TXP85" s="40"/>
      <c r="TXQ85" s="40"/>
      <c r="TXR85" s="40"/>
      <c r="TXS85" s="40"/>
      <c r="TXT85" s="40"/>
      <c r="TXU85" s="40"/>
      <c r="TXV85" s="41"/>
      <c r="TXW85" s="38"/>
      <c r="TXX85" s="39"/>
      <c r="TXY85" s="40"/>
      <c r="TXZ85" s="40"/>
      <c r="TYA85" s="40"/>
      <c r="TYB85" s="40"/>
      <c r="TYC85" s="40"/>
      <c r="TYD85" s="40"/>
      <c r="TYE85" s="41"/>
      <c r="TYF85" s="38"/>
      <c r="TYG85" s="39"/>
      <c r="TYH85" s="40"/>
      <c r="TYI85" s="40"/>
      <c r="TYJ85" s="40"/>
      <c r="TYK85" s="40"/>
      <c r="TYL85" s="40"/>
      <c r="TYM85" s="40"/>
      <c r="TYN85" s="41"/>
      <c r="TYO85" s="38"/>
      <c r="TYP85" s="39"/>
      <c r="TYQ85" s="40"/>
      <c r="TYR85" s="40"/>
      <c r="TYS85" s="40"/>
      <c r="TYT85" s="40"/>
      <c r="TYU85" s="40"/>
      <c r="TYV85" s="40"/>
      <c r="TYW85" s="41"/>
      <c r="TYX85" s="38"/>
      <c r="TYY85" s="39"/>
      <c r="TYZ85" s="40"/>
      <c r="TZA85" s="40"/>
      <c r="TZB85" s="40"/>
      <c r="TZC85" s="40"/>
      <c r="TZD85" s="40"/>
      <c r="TZE85" s="40"/>
      <c r="TZF85" s="41"/>
      <c r="TZG85" s="38"/>
      <c r="TZH85" s="39"/>
      <c r="TZI85" s="40"/>
      <c r="TZJ85" s="40"/>
      <c r="TZK85" s="40"/>
      <c r="TZL85" s="40"/>
      <c r="TZM85" s="40"/>
      <c r="TZN85" s="40"/>
      <c r="TZO85" s="41"/>
      <c r="TZP85" s="38"/>
      <c r="TZQ85" s="39"/>
      <c r="TZR85" s="40"/>
      <c r="TZS85" s="40"/>
      <c r="TZT85" s="40"/>
      <c r="TZU85" s="40"/>
      <c r="TZV85" s="40"/>
      <c r="TZW85" s="40"/>
      <c r="TZX85" s="41"/>
      <c r="TZY85" s="38"/>
      <c r="TZZ85" s="39"/>
      <c r="UAA85" s="40"/>
      <c r="UAB85" s="40"/>
      <c r="UAC85" s="40"/>
      <c r="UAD85" s="40"/>
      <c r="UAE85" s="40"/>
      <c r="UAF85" s="40"/>
      <c r="UAG85" s="41"/>
      <c r="UAH85" s="38"/>
      <c r="UAI85" s="39"/>
      <c r="UAJ85" s="40"/>
      <c r="UAK85" s="40"/>
      <c r="UAL85" s="40"/>
      <c r="UAM85" s="40"/>
      <c r="UAN85" s="40"/>
      <c r="UAO85" s="40"/>
      <c r="UAP85" s="41"/>
      <c r="UAQ85" s="38"/>
      <c r="UAR85" s="39"/>
      <c r="UAS85" s="40"/>
      <c r="UAT85" s="40"/>
      <c r="UAU85" s="40"/>
      <c r="UAV85" s="40"/>
      <c r="UAW85" s="40"/>
      <c r="UAX85" s="40"/>
      <c r="UAY85" s="41"/>
      <c r="UAZ85" s="38"/>
      <c r="UBA85" s="39"/>
      <c r="UBB85" s="40"/>
      <c r="UBC85" s="40"/>
      <c r="UBD85" s="40"/>
      <c r="UBE85" s="40"/>
      <c r="UBF85" s="40"/>
      <c r="UBG85" s="40"/>
      <c r="UBH85" s="41"/>
      <c r="UBI85" s="38"/>
      <c r="UBJ85" s="39"/>
      <c r="UBK85" s="40"/>
      <c r="UBL85" s="40"/>
      <c r="UBM85" s="40"/>
      <c r="UBN85" s="40"/>
      <c r="UBO85" s="40"/>
      <c r="UBP85" s="40"/>
      <c r="UBQ85" s="41"/>
      <c r="UBR85" s="38"/>
      <c r="UBS85" s="39"/>
      <c r="UBT85" s="40"/>
      <c r="UBU85" s="40"/>
      <c r="UBV85" s="40"/>
      <c r="UBW85" s="40"/>
      <c r="UBX85" s="40"/>
      <c r="UBY85" s="40"/>
      <c r="UBZ85" s="41"/>
      <c r="UCA85" s="38"/>
      <c r="UCB85" s="39"/>
      <c r="UCC85" s="40"/>
      <c r="UCD85" s="40"/>
      <c r="UCE85" s="40"/>
      <c r="UCF85" s="40"/>
      <c r="UCG85" s="40"/>
      <c r="UCH85" s="40"/>
      <c r="UCI85" s="41"/>
      <c r="UCJ85" s="38"/>
      <c r="UCK85" s="39"/>
      <c r="UCL85" s="40"/>
      <c r="UCM85" s="40"/>
      <c r="UCN85" s="40"/>
      <c r="UCO85" s="40"/>
      <c r="UCP85" s="40"/>
      <c r="UCQ85" s="40"/>
      <c r="UCR85" s="41"/>
      <c r="UCS85" s="38"/>
      <c r="UCT85" s="39"/>
      <c r="UCU85" s="40"/>
      <c r="UCV85" s="40"/>
      <c r="UCW85" s="40"/>
      <c r="UCX85" s="40"/>
      <c r="UCY85" s="40"/>
      <c r="UCZ85" s="40"/>
      <c r="UDA85" s="41"/>
      <c r="UDB85" s="38"/>
      <c r="UDC85" s="39"/>
      <c r="UDD85" s="40"/>
      <c r="UDE85" s="40"/>
      <c r="UDF85" s="40"/>
      <c r="UDG85" s="40"/>
      <c r="UDH85" s="40"/>
      <c r="UDI85" s="40"/>
      <c r="UDJ85" s="41"/>
      <c r="UDK85" s="38"/>
      <c r="UDL85" s="39"/>
      <c r="UDM85" s="40"/>
      <c r="UDN85" s="40"/>
      <c r="UDO85" s="40"/>
      <c r="UDP85" s="40"/>
      <c r="UDQ85" s="40"/>
      <c r="UDR85" s="40"/>
      <c r="UDS85" s="41"/>
      <c r="UDT85" s="38"/>
      <c r="UDU85" s="39"/>
      <c r="UDV85" s="40"/>
      <c r="UDW85" s="40"/>
      <c r="UDX85" s="40"/>
      <c r="UDY85" s="40"/>
      <c r="UDZ85" s="40"/>
      <c r="UEA85" s="40"/>
      <c r="UEB85" s="41"/>
      <c r="UEC85" s="38"/>
      <c r="UED85" s="39"/>
      <c r="UEE85" s="40"/>
      <c r="UEF85" s="40"/>
      <c r="UEG85" s="40"/>
      <c r="UEH85" s="40"/>
      <c r="UEI85" s="40"/>
      <c r="UEJ85" s="40"/>
      <c r="UEK85" s="41"/>
      <c r="UEL85" s="38"/>
      <c r="UEM85" s="39"/>
      <c r="UEN85" s="40"/>
      <c r="UEO85" s="40"/>
      <c r="UEP85" s="40"/>
      <c r="UEQ85" s="40"/>
      <c r="UER85" s="40"/>
      <c r="UES85" s="40"/>
      <c r="UET85" s="41"/>
      <c r="UEU85" s="38"/>
      <c r="UEV85" s="39"/>
      <c r="UEW85" s="40"/>
      <c r="UEX85" s="40"/>
      <c r="UEY85" s="40"/>
      <c r="UEZ85" s="40"/>
      <c r="UFA85" s="40"/>
      <c r="UFB85" s="40"/>
      <c r="UFC85" s="41"/>
      <c r="UFD85" s="38"/>
      <c r="UFE85" s="39"/>
      <c r="UFF85" s="40"/>
      <c r="UFG85" s="40"/>
      <c r="UFH85" s="40"/>
      <c r="UFI85" s="40"/>
      <c r="UFJ85" s="40"/>
      <c r="UFK85" s="40"/>
      <c r="UFL85" s="41"/>
      <c r="UFM85" s="38"/>
      <c r="UFN85" s="39"/>
      <c r="UFO85" s="40"/>
      <c r="UFP85" s="40"/>
      <c r="UFQ85" s="40"/>
      <c r="UFR85" s="40"/>
      <c r="UFS85" s="40"/>
      <c r="UFT85" s="40"/>
      <c r="UFU85" s="41"/>
      <c r="UFV85" s="38"/>
      <c r="UFW85" s="39"/>
      <c r="UFX85" s="40"/>
      <c r="UFY85" s="40"/>
      <c r="UFZ85" s="40"/>
      <c r="UGA85" s="40"/>
      <c r="UGB85" s="40"/>
      <c r="UGC85" s="40"/>
      <c r="UGD85" s="41"/>
      <c r="UGE85" s="38"/>
      <c r="UGF85" s="39"/>
      <c r="UGG85" s="40"/>
      <c r="UGH85" s="40"/>
      <c r="UGI85" s="40"/>
      <c r="UGJ85" s="40"/>
      <c r="UGK85" s="40"/>
      <c r="UGL85" s="40"/>
      <c r="UGM85" s="41"/>
      <c r="UGN85" s="38"/>
      <c r="UGO85" s="39"/>
      <c r="UGP85" s="40"/>
      <c r="UGQ85" s="40"/>
      <c r="UGR85" s="40"/>
      <c r="UGS85" s="40"/>
      <c r="UGT85" s="40"/>
      <c r="UGU85" s="40"/>
      <c r="UGV85" s="41"/>
      <c r="UGW85" s="38"/>
      <c r="UGX85" s="39"/>
      <c r="UGY85" s="40"/>
      <c r="UGZ85" s="40"/>
      <c r="UHA85" s="40"/>
      <c r="UHB85" s="40"/>
      <c r="UHC85" s="40"/>
      <c r="UHD85" s="40"/>
      <c r="UHE85" s="41"/>
      <c r="UHF85" s="38"/>
      <c r="UHG85" s="39"/>
      <c r="UHH85" s="40"/>
      <c r="UHI85" s="40"/>
      <c r="UHJ85" s="40"/>
      <c r="UHK85" s="40"/>
      <c r="UHL85" s="40"/>
      <c r="UHM85" s="40"/>
      <c r="UHN85" s="41"/>
      <c r="UHO85" s="38"/>
      <c r="UHP85" s="39"/>
      <c r="UHQ85" s="40"/>
      <c r="UHR85" s="40"/>
      <c r="UHS85" s="40"/>
      <c r="UHT85" s="40"/>
      <c r="UHU85" s="40"/>
      <c r="UHV85" s="40"/>
      <c r="UHW85" s="41"/>
      <c r="UHX85" s="38"/>
      <c r="UHY85" s="39"/>
      <c r="UHZ85" s="40"/>
      <c r="UIA85" s="40"/>
      <c r="UIB85" s="40"/>
      <c r="UIC85" s="40"/>
      <c r="UID85" s="40"/>
      <c r="UIE85" s="40"/>
      <c r="UIF85" s="41"/>
      <c r="UIG85" s="38"/>
      <c r="UIH85" s="39"/>
      <c r="UII85" s="40"/>
      <c r="UIJ85" s="40"/>
      <c r="UIK85" s="40"/>
      <c r="UIL85" s="40"/>
      <c r="UIM85" s="40"/>
      <c r="UIN85" s="40"/>
      <c r="UIO85" s="41"/>
      <c r="UIP85" s="38"/>
      <c r="UIQ85" s="39"/>
      <c r="UIR85" s="40"/>
      <c r="UIS85" s="40"/>
      <c r="UIT85" s="40"/>
      <c r="UIU85" s="40"/>
      <c r="UIV85" s="40"/>
      <c r="UIW85" s="40"/>
      <c r="UIX85" s="41"/>
      <c r="UIY85" s="38"/>
      <c r="UIZ85" s="39"/>
      <c r="UJA85" s="40"/>
      <c r="UJB85" s="40"/>
      <c r="UJC85" s="40"/>
      <c r="UJD85" s="40"/>
      <c r="UJE85" s="40"/>
      <c r="UJF85" s="40"/>
      <c r="UJG85" s="41"/>
      <c r="UJH85" s="38"/>
      <c r="UJI85" s="39"/>
      <c r="UJJ85" s="40"/>
      <c r="UJK85" s="40"/>
      <c r="UJL85" s="40"/>
      <c r="UJM85" s="40"/>
      <c r="UJN85" s="40"/>
      <c r="UJO85" s="40"/>
      <c r="UJP85" s="41"/>
      <c r="UJQ85" s="38"/>
      <c r="UJR85" s="39"/>
      <c r="UJS85" s="40"/>
      <c r="UJT85" s="40"/>
      <c r="UJU85" s="40"/>
      <c r="UJV85" s="40"/>
      <c r="UJW85" s="40"/>
      <c r="UJX85" s="40"/>
      <c r="UJY85" s="41"/>
      <c r="UJZ85" s="38"/>
      <c r="UKA85" s="39"/>
      <c r="UKB85" s="40"/>
      <c r="UKC85" s="40"/>
      <c r="UKD85" s="40"/>
      <c r="UKE85" s="40"/>
      <c r="UKF85" s="40"/>
      <c r="UKG85" s="40"/>
      <c r="UKH85" s="41"/>
      <c r="UKI85" s="38"/>
      <c r="UKJ85" s="39"/>
      <c r="UKK85" s="40"/>
      <c r="UKL85" s="40"/>
      <c r="UKM85" s="40"/>
      <c r="UKN85" s="40"/>
      <c r="UKO85" s="40"/>
      <c r="UKP85" s="40"/>
      <c r="UKQ85" s="41"/>
      <c r="UKR85" s="38"/>
      <c r="UKS85" s="39"/>
      <c r="UKT85" s="40"/>
      <c r="UKU85" s="40"/>
      <c r="UKV85" s="40"/>
      <c r="UKW85" s="40"/>
      <c r="UKX85" s="40"/>
      <c r="UKY85" s="40"/>
      <c r="UKZ85" s="41"/>
      <c r="ULA85" s="38"/>
      <c r="ULB85" s="39"/>
      <c r="ULC85" s="40"/>
      <c r="ULD85" s="40"/>
      <c r="ULE85" s="40"/>
      <c r="ULF85" s="40"/>
      <c r="ULG85" s="40"/>
      <c r="ULH85" s="40"/>
      <c r="ULI85" s="41"/>
      <c r="ULJ85" s="38"/>
      <c r="ULK85" s="39"/>
      <c r="ULL85" s="40"/>
      <c r="ULM85" s="40"/>
      <c r="ULN85" s="40"/>
      <c r="ULO85" s="40"/>
      <c r="ULP85" s="40"/>
      <c r="ULQ85" s="40"/>
      <c r="ULR85" s="41"/>
      <c r="ULS85" s="38"/>
      <c r="ULT85" s="39"/>
      <c r="ULU85" s="40"/>
      <c r="ULV85" s="40"/>
      <c r="ULW85" s="40"/>
      <c r="ULX85" s="40"/>
      <c r="ULY85" s="40"/>
      <c r="ULZ85" s="40"/>
      <c r="UMA85" s="41"/>
      <c r="UMB85" s="38"/>
      <c r="UMC85" s="39"/>
      <c r="UMD85" s="40"/>
      <c r="UME85" s="40"/>
      <c r="UMF85" s="40"/>
      <c r="UMG85" s="40"/>
      <c r="UMH85" s="40"/>
      <c r="UMI85" s="40"/>
      <c r="UMJ85" s="41"/>
      <c r="UMK85" s="38"/>
      <c r="UML85" s="39"/>
      <c r="UMM85" s="40"/>
      <c r="UMN85" s="40"/>
      <c r="UMO85" s="40"/>
      <c r="UMP85" s="40"/>
      <c r="UMQ85" s="40"/>
      <c r="UMR85" s="40"/>
      <c r="UMS85" s="41"/>
      <c r="UMT85" s="38"/>
      <c r="UMU85" s="39"/>
      <c r="UMV85" s="40"/>
      <c r="UMW85" s="40"/>
      <c r="UMX85" s="40"/>
      <c r="UMY85" s="40"/>
      <c r="UMZ85" s="40"/>
      <c r="UNA85" s="40"/>
      <c r="UNB85" s="41"/>
      <c r="UNC85" s="38"/>
      <c r="UND85" s="39"/>
      <c r="UNE85" s="40"/>
      <c r="UNF85" s="40"/>
      <c r="UNG85" s="40"/>
      <c r="UNH85" s="40"/>
      <c r="UNI85" s="40"/>
      <c r="UNJ85" s="40"/>
      <c r="UNK85" s="41"/>
      <c r="UNL85" s="38"/>
      <c r="UNM85" s="39"/>
      <c r="UNN85" s="40"/>
      <c r="UNO85" s="40"/>
      <c r="UNP85" s="40"/>
      <c r="UNQ85" s="40"/>
      <c r="UNR85" s="40"/>
      <c r="UNS85" s="40"/>
      <c r="UNT85" s="41"/>
      <c r="UNU85" s="38"/>
      <c r="UNV85" s="39"/>
      <c r="UNW85" s="40"/>
      <c r="UNX85" s="40"/>
      <c r="UNY85" s="40"/>
      <c r="UNZ85" s="40"/>
      <c r="UOA85" s="40"/>
      <c r="UOB85" s="40"/>
      <c r="UOC85" s="41"/>
      <c r="UOD85" s="38"/>
      <c r="UOE85" s="39"/>
      <c r="UOF85" s="40"/>
      <c r="UOG85" s="40"/>
      <c r="UOH85" s="40"/>
      <c r="UOI85" s="40"/>
      <c r="UOJ85" s="40"/>
      <c r="UOK85" s="40"/>
      <c r="UOL85" s="41"/>
      <c r="UOM85" s="38"/>
      <c r="UON85" s="39"/>
      <c r="UOO85" s="40"/>
      <c r="UOP85" s="40"/>
      <c r="UOQ85" s="40"/>
      <c r="UOR85" s="40"/>
      <c r="UOS85" s="40"/>
      <c r="UOT85" s="40"/>
      <c r="UOU85" s="41"/>
      <c r="UOV85" s="38"/>
      <c r="UOW85" s="39"/>
      <c r="UOX85" s="40"/>
      <c r="UOY85" s="40"/>
      <c r="UOZ85" s="40"/>
      <c r="UPA85" s="40"/>
      <c r="UPB85" s="40"/>
      <c r="UPC85" s="40"/>
      <c r="UPD85" s="41"/>
      <c r="UPE85" s="38"/>
      <c r="UPF85" s="39"/>
      <c r="UPG85" s="40"/>
      <c r="UPH85" s="40"/>
      <c r="UPI85" s="40"/>
      <c r="UPJ85" s="40"/>
      <c r="UPK85" s="40"/>
      <c r="UPL85" s="40"/>
      <c r="UPM85" s="41"/>
      <c r="UPN85" s="38"/>
      <c r="UPO85" s="39"/>
      <c r="UPP85" s="40"/>
      <c r="UPQ85" s="40"/>
      <c r="UPR85" s="40"/>
      <c r="UPS85" s="40"/>
      <c r="UPT85" s="40"/>
      <c r="UPU85" s="40"/>
      <c r="UPV85" s="41"/>
      <c r="UPW85" s="38"/>
      <c r="UPX85" s="39"/>
      <c r="UPY85" s="40"/>
      <c r="UPZ85" s="40"/>
      <c r="UQA85" s="40"/>
      <c r="UQB85" s="40"/>
      <c r="UQC85" s="40"/>
      <c r="UQD85" s="40"/>
      <c r="UQE85" s="41"/>
      <c r="UQF85" s="38"/>
      <c r="UQG85" s="39"/>
      <c r="UQH85" s="40"/>
      <c r="UQI85" s="40"/>
      <c r="UQJ85" s="40"/>
      <c r="UQK85" s="40"/>
      <c r="UQL85" s="40"/>
      <c r="UQM85" s="40"/>
      <c r="UQN85" s="41"/>
      <c r="UQO85" s="38"/>
      <c r="UQP85" s="39"/>
      <c r="UQQ85" s="40"/>
      <c r="UQR85" s="40"/>
      <c r="UQS85" s="40"/>
      <c r="UQT85" s="40"/>
      <c r="UQU85" s="40"/>
      <c r="UQV85" s="40"/>
      <c r="UQW85" s="41"/>
      <c r="UQX85" s="38"/>
      <c r="UQY85" s="39"/>
      <c r="UQZ85" s="40"/>
      <c r="URA85" s="40"/>
      <c r="URB85" s="40"/>
      <c r="URC85" s="40"/>
      <c r="URD85" s="40"/>
      <c r="URE85" s="40"/>
      <c r="URF85" s="41"/>
      <c r="URG85" s="38"/>
      <c r="URH85" s="39"/>
      <c r="URI85" s="40"/>
      <c r="URJ85" s="40"/>
      <c r="URK85" s="40"/>
      <c r="URL85" s="40"/>
      <c r="URM85" s="40"/>
      <c r="URN85" s="40"/>
      <c r="URO85" s="41"/>
      <c r="URP85" s="38"/>
      <c r="URQ85" s="39"/>
      <c r="URR85" s="40"/>
      <c r="URS85" s="40"/>
      <c r="URT85" s="40"/>
      <c r="URU85" s="40"/>
      <c r="URV85" s="40"/>
      <c r="URW85" s="40"/>
      <c r="URX85" s="41"/>
      <c r="URY85" s="38"/>
      <c r="URZ85" s="39"/>
      <c r="USA85" s="40"/>
      <c r="USB85" s="40"/>
      <c r="USC85" s="40"/>
      <c r="USD85" s="40"/>
      <c r="USE85" s="40"/>
      <c r="USF85" s="40"/>
      <c r="USG85" s="41"/>
      <c r="USH85" s="38"/>
      <c r="USI85" s="39"/>
      <c r="USJ85" s="40"/>
      <c r="USK85" s="40"/>
      <c r="USL85" s="40"/>
      <c r="USM85" s="40"/>
      <c r="USN85" s="40"/>
      <c r="USO85" s="40"/>
      <c r="USP85" s="41"/>
      <c r="USQ85" s="38"/>
      <c r="USR85" s="39"/>
      <c r="USS85" s="40"/>
      <c r="UST85" s="40"/>
      <c r="USU85" s="40"/>
      <c r="USV85" s="40"/>
      <c r="USW85" s="40"/>
      <c r="USX85" s="40"/>
      <c r="USY85" s="41"/>
      <c r="USZ85" s="38"/>
      <c r="UTA85" s="39"/>
      <c r="UTB85" s="40"/>
      <c r="UTC85" s="40"/>
      <c r="UTD85" s="40"/>
      <c r="UTE85" s="40"/>
      <c r="UTF85" s="40"/>
      <c r="UTG85" s="40"/>
      <c r="UTH85" s="41"/>
      <c r="UTI85" s="38"/>
      <c r="UTJ85" s="39"/>
      <c r="UTK85" s="40"/>
      <c r="UTL85" s="40"/>
      <c r="UTM85" s="40"/>
      <c r="UTN85" s="40"/>
      <c r="UTO85" s="40"/>
      <c r="UTP85" s="40"/>
      <c r="UTQ85" s="41"/>
      <c r="UTR85" s="38"/>
      <c r="UTS85" s="39"/>
      <c r="UTT85" s="40"/>
      <c r="UTU85" s="40"/>
      <c r="UTV85" s="40"/>
      <c r="UTW85" s="40"/>
      <c r="UTX85" s="40"/>
      <c r="UTY85" s="40"/>
      <c r="UTZ85" s="41"/>
      <c r="UUA85" s="38"/>
      <c r="UUB85" s="39"/>
      <c r="UUC85" s="40"/>
      <c r="UUD85" s="40"/>
      <c r="UUE85" s="40"/>
      <c r="UUF85" s="40"/>
      <c r="UUG85" s="40"/>
      <c r="UUH85" s="40"/>
      <c r="UUI85" s="41"/>
      <c r="UUJ85" s="38"/>
      <c r="UUK85" s="39"/>
      <c r="UUL85" s="40"/>
      <c r="UUM85" s="40"/>
      <c r="UUN85" s="40"/>
      <c r="UUO85" s="40"/>
      <c r="UUP85" s="40"/>
      <c r="UUQ85" s="40"/>
      <c r="UUR85" s="41"/>
      <c r="UUS85" s="38"/>
      <c r="UUT85" s="39"/>
      <c r="UUU85" s="40"/>
      <c r="UUV85" s="40"/>
      <c r="UUW85" s="40"/>
      <c r="UUX85" s="40"/>
      <c r="UUY85" s="40"/>
      <c r="UUZ85" s="40"/>
      <c r="UVA85" s="41"/>
      <c r="UVB85" s="38"/>
      <c r="UVC85" s="39"/>
      <c r="UVD85" s="40"/>
      <c r="UVE85" s="40"/>
      <c r="UVF85" s="40"/>
      <c r="UVG85" s="40"/>
      <c r="UVH85" s="40"/>
      <c r="UVI85" s="40"/>
      <c r="UVJ85" s="41"/>
      <c r="UVK85" s="38"/>
      <c r="UVL85" s="39"/>
      <c r="UVM85" s="40"/>
      <c r="UVN85" s="40"/>
      <c r="UVO85" s="40"/>
      <c r="UVP85" s="40"/>
      <c r="UVQ85" s="40"/>
      <c r="UVR85" s="40"/>
      <c r="UVS85" s="41"/>
      <c r="UVT85" s="38"/>
      <c r="UVU85" s="39"/>
      <c r="UVV85" s="40"/>
      <c r="UVW85" s="40"/>
      <c r="UVX85" s="40"/>
      <c r="UVY85" s="40"/>
      <c r="UVZ85" s="40"/>
      <c r="UWA85" s="40"/>
      <c r="UWB85" s="41"/>
      <c r="UWC85" s="38"/>
      <c r="UWD85" s="39"/>
      <c r="UWE85" s="40"/>
      <c r="UWF85" s="40"/>
      <c r="UWG85" s="40"/>
      <c r="UWH85" s="40"/>
      <c r="UWI85" s="40"/>
      <c r="UWJ85" s="40"/>
      <c r="UWK85" s="41"/>
      <c r="UWL85" s="38"/>
      <c r="UWM85" s="39"/>
      <c r="UWN85" s="40"/>
      <c r="UWO85" s="40"/>
      <c r="UWP85" s="40"/>
      <c r="UWQ85" s="40"/>
      <c r="UWR85" s="40"/>
      <c r="UWS85" s="40"/>
      <c r="UWT85" s="41"/>
      <c r="UWU85" s="38"/>
      <c r="UWV85" s="39"/>
      <c r="UWW85" s="40"/>
      <c r="UWX85" s="40"/>
      <c r="UWY85" s="40"/>
      <c r="UWZ85" s="40"/>
      <c r="UXA85" s="40"/>
      <c r="UXB85" s="40"/>
      <c r="UXC85" s="41"/>
      <c r="UXD85" s="38"/>
      <c r="UXE85" s="39"/>
      <c r="UXF85" s="40"/>
      <c r="UXG85" s="40"/>
      <c r="UXH85" s="40"/>
      <c r="UXI85" s="40"/>
      <c r="UXJ85" s="40"/>
      <c r="UXK85" s="40"/>
      <c r="UXL85" s="41"/>
      <c r="UXM85" s="38"/>
      <c r="UXN85" s="39"/>
      <c r="UXO85" s="40"/>
      <c r="UXP85" s="40"/>
      <c r="UXQ85" s="40"/>
      <c r="UXR85" s="40"/>
      <c r="UXS85" s="40"/>
      <c r="UXT85" s="40"/>
      <c r="UXU85" s="41"/>
      <c r="UXV85" s="38"/>
      <c r="UXW85" s="39"/>
      <c r="UXX85" s="40"/>
      <c r="UXY85" s="40"/>
      <c r="UXZ85" s="40"/>
      <c r="UYA85" s="40"/>
      <c r="UYB85" s="40"/>
      <c r="UYC85" s="40"/>
      <c r="UYD85" s="41"/>
      <c r="UYE85" s="38"/>
      <c r="UYF85" s="39"/>
      <c r="UYG85" s="40"/>
      <c r="UYH85" s="40"/>
      <c r="UYI85" s="40"/>
      <c r="UYJ85" s="40"/>
      <c r="UYK85" s="40"/>
      <c r="UYL85" s="40"/>
      <c r="UYM85" s="41"/>
      <c r="UYN85" s="38"/>
      <c r="UYO85" s="39"/>
      <c r="UYP85" s="40"/>
      <c r="UYQ85" s="40"/>
      <c r="UYR85" s="40"/>
      <c r="UYS85" s="40"/>
      <c r="UYT85" s="40"/>
      <c r="UYU85" s="40"/>
      <c r="UYV85" s="41"/>
      <c r="UYW85" s="38"/>
      <c r="UYX85" s="39"/>
      <c r="UYY85" s="40"/>
      <c r="UYZ85" s="40"/>
      <c r="UZA85" s="40"/>
      <c r="UZB85" s="40"/>
      <c r="UZC85" s="40"/>
      <c r="UZD85" s="40"/>
      <c r="UZE85" s="41"/>
      <c r="UZF85" s="38"/>
      <c r="UZG85" s="39"/>
      <c r="UZH85" s="40"/>
      <c r="UZI85" s="40"/>
      <c r="UZJ85" s="40"/>
      <c r="UZK85" s="40"/>
      <c r="UZL85" s="40"/>
      <c r="UZM85" s="40"/>
      <c r="UZN85" s="41"/>
      <c r="UZO85" s="38"/>
      <c r="UZP85" s="39"/>
      <c r="UZQ85" s="40"/>
      <c r="UZR85" s="40"/>
      <c r="UZS85" s="40"/>
      <c r="UZT85" s="40"/>
      <c r="UZU85" s="40"/>
      <c r="UZV85" s="40"/>
      <c r="UZW85" s="41"/>
      <c r="UZX85" s="38"/>
      <c r="UZY85" s="39"/>
      <c r="UZZ85" s="40"/>
      <c r="VAA85" s="40"/>
      <c r="VAB85" s="40"/>
      <c r="VAC85" s="40"/>
      <c r="VAD85" s="40"/>
      <c r="VAE85" s="40"/>
      <c r="VAF85" s="41"/>
      <c r="VAG85" s="38"/>
      <c r="VAH85" s="39"/>
      <c r="VAI85" s="40"/>
      <c r="VAJ85" s="40"/>
      <c r="VAK85" s="40"/>
      <c r="VAL85" s="40"/>
      <c r="VAM85" s="40"/>
      <c r="VAN85" s="40"/>
      <c r="VAO85" s="41"/>
      <c r="VAP85" s="38"/>
      <c r="VAQ85" s="39"/>
      <c r="VAR85" s="40"/>
      <c r="VAS85" s="40"/>
      <c r="VAT85" s="40"/>
      <c r="VAU85" s="40"/>
      <c r="VAV85" s="40"/>
      <c r="VAW85" s="40"/>
      <c r="VAX85" s="41"/>
      <c r="VAY85" s="38"/>
      <c r="VAZ85" s="39"/>
      <c r="VBA85" s="40"/>
      <c r="VBB85" s="40"/>
      <c r="VBC85" s="40"/>
      <c r="VBD85" s="40"/>
      <c r="VBE85" s="40"/>
      <c r="VBF85" s="40"/>
      <c r="VBG85" s="41"/>
      <c r="VBH85" s="38"/>
      <c r="VBI85" s="39"/>
      <c r="VBJ85" s="40"/>
      <c r="VBK85" s="40"/>
      <c r="VBL85" s="40"/>
      <c r="VBM85" s="40"/>
      <c r="VBN85" s="40"/>
      <c r="VBO85" s="40"/>
      <c r="VBP85" s="41"/>
      <c r="VBQ85" s="38"/>
      <c r="VBR85" s="39"/>
      <c r="VBS85" s="40"/>
      <c r="VBT85" s="40"/>
      <c r="VBU85" s="40"/>
      <c r="VBV85" s="40"/>
      <c r="VBW85" s="40"/>
      <c r="VBX85" s="40"/>
      <c r="VBY85" s="41"/>
      <c r="VBZ85" s="38"/>
      <c r="VCA85" s="39"/>
      <c r="VCB85" s="40"/>
      <c r="VCC85" s="40"/>
      <c r="VCD85" s="40"/>
      <c r="VCE85" s="40"/>
      <c r="VCF85" s="40"/>
      <c r="VCG85" s="40"/>
      <c r="VCH85" s="41"/>
      <c r="VCI85" s="38"/>
      <c r="VCJ85" s="39"/>
      <c r="VCK85" s="40"/>
      <c r="VCL85" s="40"/>
      <c r="VCM85" s="40"/>
      <c r="VCN85" s="40"/>
      <c r="VCO85" s="40"/>
      <c r="VCP85" s="40"/>
      <c r="VCQ85" s="41"/>
      <c r="VCR85" s="38"/>
      <c r="VCS85" s="39"/>
      <c r="VCT85" s="40"/>
      <c r="VCU85" s="40"/>
      <c r="VCV85" s="40"/>
      <c r="VCW85" s="40"/>
      <c r="VCX85" s="40"/>
      <c r="VCY85" s="40"/>
      <c r="VCZ85" s="41"/>
      <c r="VDA85" s="38"/>
      <c r="VDB85" s="39"/>
      <c r="VDC85" s="40"/>
      <c r="VDD85" s="40"/>
      <c r="VDE85" s="40"/>
      <c r="VDF85" s="40"/>
      <c r="VDG85" s="40"/>
      <c r="VDH85" s="40"/>
      <c r="VDI85" s="41"/>
      <c r="VDJ85" s="38"/>
      <c r="VDK85" s="39"/>
      <c r="VDL85" s="40"/>
      <c r="VDM85" s="40"/>
      <c r="VDN85" s="40"/>
      <c r="VDO85" s="40"/>
      <c r="VDP85" s="40"/>
      <c r="VDQ85" s="40"/>
      <c r="VDR85" s="41"/>
      <c r="VDS85" s="38"/>
      <c r="VDT85" s="39"/>
      <c r="VDU85" s="40"/>
      <c r="VDV85" s="40"/>
      <c r="VDW85" s="40"/>
      <c r="VDX85" s="40"/>
      <c r="VDY85" s="40"/>
      <c r="VDZ85" s="40"/>
      <c r="VEA85" s="41"/>
      <c r="VEB85" s="38"/>
      <c r="VEC85" s="39"/>
      <c r="VED85" s="40"/>
      <c r="VEE85" s="40"/>
      <c r="VEF85" s="40"/>
      <c r="VEG85" s="40"/>
      <c r="VEH85" s="40"/>
      <c r="VEI85" s="40"/>
      <c r="VEJ85" s="41"/>
      <c r="VEK85" s="38"/>
      <c r="VEL85" s="39"/>
      <c r="VEM85" s="40"/>
      <c r="VEN85" s="40"/>
      <c r="VEO85" s="40"/>
      <c r="VEP85" s="40"/>
      <c r="VEQ85" s="40"/>
      <c r="VER85" s="40"/>
      <c r="VES85" s="41"/>
      <c r="VET85" s="38"/>
      <c r="VEU85" s="39"/>
      <c r="VEV85" s="40"/>
      <c r="VEW85" s="40"/>
      <c r="VEX85" s="40"/>
      <c r="VEY85" s="40"/>
      <c r="VEZ85" s="40"/>
      <c r="VFA85" s="40"/>
      <c r="VFB85" s="41"/>
      <c r="VFC85" s="38"/>
      <c r="VFD85" s="39"/>
      <c r="VFE85" s="40"/>
      <c r="VFF85" s="40"/>
      <c r="VFG85" s="40"/>
      <c r="VFH85" s="40"/>
      <c r="VFI85" s="40"/>
      <c r="VFJ85" s="40"/>
      <c r="VFK85" s="41"/>
      <c r="VFL85" s="38"/>
      <c r="VFM85" s="39"/>
      <c r="VFN85" s="40"/>
      <c r="VFO85" s="40"/>
      <c r="VFP85" s="40"/>
      <c r="VFQ85" s="40"/>
      <c r="VFR85" s="40"/>
      <c r="VFS85" s="40"/>
      <c r="VFT85" s="41"/>
      <c r="VFU85" s="38"/>
      <c r="VFV85" s="39"/>
      <c r="VFW85" s="40"/>
      <c r="VFX85" s="40"/>
      <c r="VFY85" s="40"/>
      <c r="VFZ85" s="40"/>
      <c r="VGA85" s="40"/>
      <c r="VGB85" s="40"/>
      <c r="VGC85" s="41"/>
      <c r="VGD85" s="38"/>
      <c r="VGE85" s="39"/>
      <c r="VGF85" s="40"/>
      <c r="VGG85" s="40"/>
      <c r="VGH85" s="40"/>
      <c r="VGI85" s="40"/>
      <c r="VGJ85" s="40"/>
      <c r="VGK85" s="40"/>
      <c r="VGL85" s="41"/>
      <c r="VGM85" s="38"/>
      <c r="VGN85" s="39"/>
      <c r="VGO85" s="40"/>
      <c r="VGP85" s="40"/>
      <c r="VGQ85" s="40"/>
      <c r="VGR85" s="40"/>
      <c r="VGS85" s="40"/>
      <c r="VGT85" s="40"/>
      <c r="VGU85" s="41"/>
      <c r="VGV85" s="38"/>
      <c r="VGW85" s="39"/>
      <c r="VGX85" s="40"/>
      <c r="VGY85" s="40"/>
      <c r="VGZ85" s="40"/>
      <c r="VHA85" s="40"/>
      <c r="VHB85" s="40"/>
      <c r="VHC85" s="40"/>
      <c r="VHD85" s="41"/>
      <c r="VHE85" s="38"/>
      <c r="VHF85" s="39"/>
      <c r="VHG85" s="40"/>
      <c r="VHH85" s="40"/>
      <c r="VHI85" s="40"/>
      <c r="VHJ85" s="40"/>
      <c r="VHK85" s="40"/>
      <c r="VHL85" s="40"/>
      <c r="VHM85" s="41"/>
      <c r="VHN85" s="38"/>
      <c r="VHO85" s="39"/>
      <c r="VHP85" s="40"/>
      <c r="VHQ85" s="40"/>
      <c r="VHR85" s="40"/>
      <c r="VHS85" s="40"/>
      <c r="VHT85" s="40"/>
      <c r="VHU85" s="40"/>
      <c r="VHV85" s="41"/>
      <c r="VHW85" s="38"/>
      <c r="VHX85" s="39"/>
      <c r="VHY85" s="40"/>
      <c r="VHZ85" s="40"/>
      <c r="VIA85" s="40"/>
      <c r="VIB85" s="40"/>
      <c r="VIC85" s="40"/>
      <c r="VID85" s="40"/>
      <c r="VIE85" s="41"/>
      <c r="VIF85" s="38"/>
      <c r="VIG85" s="39"/>
      <c r="VIH85" s="40"/>
      <c r="VII85" s="40"/>
      <c r="VIJ85" s="40"/>
      <c r="VIK85" s="40"/>
      <c r="VIL85" s="40"/>
      <c r="VIM85" s="40"/>
      <c r="VIN85" s="41"/>
      <c r="VIO85" s="38"/>
      <c r="VIP85" s="39"/>
      <c r="VIQ85" s="40"/>
      <c r="VIR85" s="40"/>
      <c r="VIS85" s="40"/>
      <c r="VIT85" s="40"/>
      <c r="VIU85" s="40"/>
      <c r="VIV85" s="40"/>
      <c r="VIW85" s="41"/>
      <c r="VIX85" s="38"/>
      <c r="VIY85" s="39"/>
      <c r="VIZ85" s="40"/>
      <c r="VJA85" s="40"/>
      <c r="VJB85" s="40"/>
      <c r="VJC85" s="40"/>
      <c r="VJD85" s="40"/>
      <c r="VJE85" s="40"/>
      <c r="VJF85" s="41"/>
      <c r="VJG85" s="38"/>
      <c r="VJH85" s="39"/>
      <c r="VJI85" s="40"/>
      <c r="VJJ85" s="40"/>
      <c r="VJK85" s="40"/>
      <c r="VJL85" s="40"/>
      <c r="VJM85" s="40"/>
      <c r="VJN85" s="40"/>
      <c r="VJO85" s="41"/>
      <c r="VJP85" s="38"/>
      <c r="VJQ85" s="39"/>
      <c r="VJR85" s="40"/>
      <c r="VJS85" s="40"/>
      <c r="VJT85" s="40"/>
      <c r="VJU85" s="40"/>
      <c r="VJV85" s="40"/>
      <c r="VJW85" s="40"/>
      <c r="VJX85" s="41"/>
      <c r="VJY85" s="38"/>
      <c r="VJZ85" s="39"/>
      <c r="VKA85" s="40"/>
      <c r="VKB85" s="40"/>
      <c r="VKC85" s="40"/>
      <c r="VKD85" s="40"/>
      <c r="VKE85" s="40"/>
      <c r="VKF85" s="40"/>
      <c r="VKG85" s="41"/>
      <c r="VKH85" s="38"/>
      <c r="VKI85" s="39"/>
      <c r="VKJ85" s="40"/>
      <c r="VKK85" s="40"/>
      <c r="VKL85" s="40"/>
      <c r="VKM85" s="40"/>
      <c r="VKN85" s="40"/>
      <c r="VKO85" s="40"/>
      <c r="VKP85" s="41"/>
      <c r="VKQ85" s="38"/>
      <c r="VKR85" s="39"/>
      <c r="VKS85" s="40"/>
      <c r="VKT85" s="40"/>
      <c r="VKU85" s="40"/>
      <c r="VKV85" s="40"/>
      <c r="VKW85" s="40"/>
      <c r="VKX85" s="40"/>
      <c r="VKY85" s="41"/>
      <c r="VKZ85" s="38"/>
      <c r="VLA85" s="39"/>
      <c r="VLB85" s="40"/>
      <c r="VLC85" s="40"/>
      <c r="VLD85" s="40"/>
      <c r="VLE85" s="40"/>
      <c r="VLF85" s="40"/>
      <c r="VLG85" s="40"/>
      <c r="VLH85" s="41"/>
      <c r="VLI85" s="38"/>
      <c r="VLJ85" s="39"/>
      <c r="VLK85" s="40"/>
      <c r="VLL85" s="40"/>
      <c r="VLM85" s="40"/>
      <c r="VLN85" s="40"/>
      <c r="VLO85" s="40"/>
      <c r="VLP85" s="40"/>
      <c r="VLQ85" s="41"/>
      <c r="VLR85" s="38"/>
      <c r="VLS85" s="39"/>
      <c r="VLT85" s="40"/>
      <c r="VLU85" s="40"/>
      <c r="VLV85" s="40"/>
      <c r="VLW85" s="40"/>
      <c r="VLX85" s="40"/>
      <c r="VLY85" s="40"/>
      <c r="VLZ85" s="41"/>
      <c r="VMA85" s="38"/>
      <c r="VMB85" s="39"/>
      <c r="VMC85" s="40"/>
      <c r="VMD85" s="40"/>
      <c r="VME85" s="40"/>
      <c r="VMF85" s="40"/>
      <c r="VMG85" s="40"/>
      <c r="VMH85" s="40"/>
      <c r="VMI85" s="41"/>
      <c r="VMJ85" s="38"/>
      <c r="VMK85" s="39"/>
      <c r="VML85" s="40"/>
      <c r="VMM85" s="40"/>
      <c r="VMN85" s="40"/>
      <c r="VMO85" s="40"/>
      <c r="VMP85" s="40"/>
      <c r="VMQ85" s="40"/>
      <c r="VMR85" s="41"/>
      <c r="VMS85" s="38"/>
      <c r="VMT85" s="39"/>
      <c r="VMU85" s="40"/>
      <c r="VMV85" s="40"/>
      <c r="VMW85" s="40"/>
      <c r="VMX85" s="40"/>
      <c r="VMY85" s="40"/>
      <c r="VMZ85" s="40"/>
      <c r="VNA85" s="41"/>
      <c r="VNB85" s="38"/>
      <c r="VNC85" s="39"/>
      <c r="VND85" s="40"/>
      <c r="VNE85" s="40"/>
      <c r="VNF85" s="40"/>
      <c r="VNG85" s="40"/>
      <c r="VNH85" s="40"/>
      <c r="VNI85" s="40"/>
      <c r="VNJ85" s="41"/>
      <c r="VNK85" s="38"/>
      <c r="VNL85" s="39"/>
      <c r="VNM85" s="40"/>
      <c r="VNN85" s="40"/>
      <c r="VNO85" s="40"/>
      <c r="VNP85" s="40"/>
      <c r="VNQ85" s="40"/>
      <c r="VNR85" s="40"/>
      <c r="VNS85" s="41"/>
      <c r="VNT85" s="38"/>
      <c r="VNU85" s="39"/>
      <c r="VNV85" s="40"/>
      <c r="VNW85" s="40"/>
      <c r="VNX85" s="40"/>
      <c r="VNY85" s="40"/>
      <c r="VNZ85" s="40"/>
      <c r="VOA85" s="40"/>
      <c r="VOB85" s="41"/>
      <c r="VOC85" s="38"/>
      <c r="VOD85" s="39"/>
      <c r="VOE85" s="40"/>
      <c r="VOF85" s="40"/>
      <c r="VOG85" s="40"/>
      <c r="VOH85" s="40"/>
      <c r="VOI85" s="40"/>
      <c r="VOJ85" s="40"/>
      <c r="VOK85" s="41"/>
      <c r="VOL85" s="38"/>
      <c r="VOM85" s="39"/>
      <c r="VON85" s="40"/>
      <c r="VOO85" s="40"/>
      <c r="VOP85" s="40"/>
      <c r="VOQ85" s="40"/>
      <c r="VOR85" s="40"/>
      <c r="VOS85" s="40"/>
      <c r="VOT85" s="41"/>
      <c r="VOU85" s="38"/>
      <c r="VOV85" s="39"/>
      <c r="VOW85" s="40"/>
      <c r="VOX85" s="40"/>
      <c r="VOY85" s="40"/>
      <c r="VOZ85" s="40"/>
      <c r="VPA85" s="40"/>
      <c r="VPB85" s="40"/>
      <c r="VPC85" s="41"/>
      <c r="VPD85" s="38"/>
      <c r="VPE85" s="39"/>
      <c r="VPF85" s="40"/>
      <c r="VPG85" s="40"/>
      <c r="VPH85" s="40"/>
      <c r="VPI85" s="40"/>
      <c r="VPJ85" s="40"/>
      <c r="VPK85" s="40"/>
      <c r="VPL85" s="41"/>
      <c r="VPM85" s="38"/>
      <c r="VPN85" s="39"/>
      <c r="VPO85" s="40"/>
      <c r="VPP85" s="40"/>
      <c r="VPQ85" s="40"/>
      <c r="VPR85" s="40"/>
      <c r="VPS85" s="40"/>
      <c r="VPT85" s="40"/>
      <c r="VPU85" s="41"/>
      <c r="VPV85" s="38"/>
      <c r="VPW85" s="39"/>
      <c r="VPX85" s="40"/>
      <c r="VPY85" s="40"/>
      <c r="VPZ85" s="40"/>
      <c r="VQA85" s="40"/>
      <c r="VQB85" s="40"/>
      <c r="VQC85" s="40"/>
      <c r="VQD85" s="41"/>
      <c r="VQE85" s="38"/>
      <c r="VQF85" s="39"/>
      <c r="VQG85" s="40"/>
      <c r="VQH85" s="40"/>
      <c r="VQI85" s="40"/>
      <c r="VQJ85" s="40"/>
      <c r="VQK85" s="40"/>
      <c r="VQL85" s="40"/>
      <c r="VQM85" s="41"/>
      <c r="VQN85" s="38"/>
      <c r="VQO85" s="39"/>
      <c r="VQP85" s="40"/>
      <c r="VQQ85" s="40"/>
      <c r="VQR85" s="40"/>
      <c r="VQS85" s="40"/>
      <c r="VQT85" s="40"/>
      <c r="VQU85" s="40"/>
      <c r="VQV85" s="41"/>
      <c r="VQW85" s="38"/>
      <c r="VQX85" s="39"/>
      <c r="VQY85" s="40"/>
      <c r="VQZ85" s="40"/>
      <c r="VRA85" s="40"/>
      <c r="VRB85" s="40"/>
      <c r="VRC85" s="40"/>
      <c r="VRD85" s="40"/>
      <c r="VRE85" s="41"/>
      <c r="VRF85" s="38"/>
      <c r="VRG85" s="39"/>
      <c r="VRH85" s="40"/>
      <c r="VRI85" s="40"/>
      <c r="VRJ85" s="40"/>
      <c r="VRK85" s="40"/>
      <c r="VRL85" s="40"/>
      <c r="VRM85" s="40"/>
      <c r="VRN85" s="41"/>
      <c r="VRO85" s="38"/>
      <c r="VRP85" s="39"/>
      <c r="VRQ85" s="40"/>
      <c r="VRR85" s="40"/>
      <c r="VRS85" s="40"/>
      <c r="VRT85" s="40"/>
      <c r="VRU85" s="40"/>
      <c r="VRV85" s="40"/>
      <c r="VRW85" s="41"/>
      <c r="VRX85" s="38"/>
      <c r="VRY85" s="39"/>
      <c r="VRZ85" s="40"/>
      <c r="VSA85" s="40"/>
      <c r="VSB85" s="40"/>
      <c r="VSC85" s="40"/>
      <c r="VSD85" s="40"/>
      <c r="VSE85" s="40"/>
      <c r="VSF85" s="41"/>
      <c r="VSG85" s="38"/>
      <c r="VSH85" s="39"/>
      <c r="VSI85" s="40"/>
      <c r="VSJ85" s="40"/>
      <c r="VSK85" s="40"/>
      <c r="VSL85" s="40"/>
      <c r="VSM85" s="40"/>
      <c r="VSN85" s="40"/>
      <c r="VSO85" s="41"/>
      <c r="VSP85" s="38"/>
      <c r="VSQ85" s="39"/>
      <c r="VSR85" s="40"/>
      <c r="VSS85" s="40"/>
      <c r="VST85" s="40"/>
      <c r="VSU85" s="40"/>
      <c r="VSV85" s="40"/>
      <c r="VSW85" s="40"/>
      <c r="VSX85" s="41"/>
      <c r="VSY85" s="38"/>
      <c r="VSZ85" s="39"/>
      <c r="VTA85" s="40"/>
      <c r="VTB85" s="40"/>
      <c r="VTC85" s="40"/>
      <c r="VTD85" s="40"/>
      <c r="VTE85" s="40"/>
      <c r="VTF85" s="40"/>
      <c r="VTG85" s="41"/>
      <c r="VTH85" s="38"/>
      <c r="VTI85" s="39"/>
      <c r="VTJ85" s="40"/>
      <c r="VTK85" s="40"/>
      <c r="VTL85" s="40"/>
      <c r="VTM85" s="40"/>
      <c r="VTN85" s="40"/>
      <c r="VTO85" s="40"/>
      <c r="VTP85" s="41"/>
      <c r="VTQ85" s="38"/>
      <c r="VTR85" s="39"/>
      <c r="VTS85" s="40"/>
      <c r="VTT85" s="40"/>
      <c r="VTU85" s="40"/>
      <c r="VTV85" s="40"/>
      <c r="VTW85" s="40"/>
      <c r="VTX85" s="40"/>
      <c r="VTY85" s="41"/>
      <c r="VTZ85" s="38"/>
      <c r="VUA85" s="39"/>
      <c r="VUB85" s="40"/>
      <c r="VUC85" s="40"/>
      <c r="VUD85" s="40"/>
      <c r="VUE85" s="40"/>
      <c r="VUF85" s="40"/>
      <c r="VUG85" s="40"/>
      <c r="VUH85" s="41"/>
      <c r="VUI85" s="38"/>
      <c r="VUJ85" s="39"/>
      <c r="VUK85" s="40"/>
      <c r="VUL85" s="40"/>
      <c r="VUM85" s="40"/>
      <c r="VUN85" s="40"/>
      <c r="VUO85" s="40"/>
      <c r="VUP85" s="40"/>
      <c r="VUQ85" s="41"/>
      <c r="VUR85" s="38"/>
      <c r="VUS85" s="39"/>
      <c r="VUT85" s="40"/>
      <c r="VUU85" s="40"/>
      <c r="VUV85" s="40"/>
      <c r="VUW85" s="40"/>
      <c r="VUX85" s="40"/>
      <c r="VUY85" s="40"/>
      <c r="VUZ85" s="41"/>
      <c r="VVA85" s="38"/>
      <c r="VVB85" s="39"/>
      <c r="VVC85" s="40"/>
      <c r="VVD85" s="40"/>
      <c r="VVE85" s="40"/>
      <c r="VVF85" s="40"/>
      <c r="VVG85" s="40"/>
      <c r="VVH85" s="40"/>
      <c r="VVI85" s="41"/>
      <c r="VVJ85" s="38"/>
      <c r="VVK85" s="39"/>
      <c r="VVL85" s="40"/>
      <c r="VVM85" s="40"/>
      <c r="VVN85" s="40"/>
      <c r="VVO85" s="40"/>
      <c r="VVP85" s="40"/>
      <c r="VVQ85" s="40"/>
      <c r="VVR85" s="41"/>
      <c r="VVS85" s="38"/>
      <c r="VVT85" s="39"/>
      <c r="VVU85" s="40"/>
      <c r="VVV85" s="40"/>
      <c r="VVW85" s="40"/>
      <c r="VVX85" s="40"/>
      <c r="VVY85" s="40"/>
      <c r="VVZ85" s="40"/>
      <c r="VWA85" s="41"/>
      <c r="VWB85" s="38"/>
      <c r="VWC85" s="39"/>
      <c r="VWD85" s="40"/>
      <c r="VWE85" s="40"/>
      <c r="VWF85" s="40"/>
      <c r="VWG85" s="40"/>
      <c r="VWH85" s="40"/>
      <c r="VWI85" s="40"/>
      <c r="VWJ85" s="41"/>
      <c r="VWK85" s="38"/>
      <c r="VWL85" s="39"/>
      <c r="VWM85" s="40"/>
      <c r="VWN85" s="40"/>
      <c r="VWO85" s="40"/>
      <c r="VWP85" s="40"/>
      <c r="VWQ85" s="40"/>
      <c r="VWR85" s="40"/>
      <c r="VWS85" s="41"/>
      <c r="VWT85" s="38"/>
      <c r="VWU85" s="39"/>
      <c r="VWV85" s="40"/>
      <c r="VWW85" s="40"/>
      <c r="VWX85" s="40"/>
      <c r="VWY85" s="40"/>
      <c r="VWZ85" s="40"/>
      <c r="VXA85" s="40"/>
      <c r="VXB85" s="41"/>
      <c r="VXC85" s="38"/>
      <c r="VXD85" s="39"/>
      <c r="VXE85" s="40"/>
      <c r="VXF85" s="40"/>
      <c r="VXG85" s="40"/>
      <c r="VXH85" s="40"/>
      <c r="VXI85" s="40"/>
      <c r="VXJ85" s="40"/>
      <c r="VXK85" s="41"/>
      <c r="VXL85" s="38"/>
      <c r="VXM85" s="39"/>
      <c r="VXN85" s="40"/>
      <c r="VXO85" s="40"/>
      <c r="VXP85" s="40"/>
      <c r="VXQ85" s="40"/>
      <c r="VXR85" s="40"/>
      <c r="VXS85" s="40"/>
      <c r="VXT85" s="41"/>
      <c r="VXU85" s="38"/>
      <c r="VXV85" s="39"/>
      <c r="VXW85" s="40"/>
      <c r="VXX85" s="40"/>
      <c r="VXY85" s="40"/>
      <c r="VXZ85" s="40"/>
      <c r="VYA85" s="40"/>
      <c r="VYB85" s="40"/>
      <c r="VYC85" s="41"/>
      <c r="VYD85" s="38"/>
      <c r="VYE85" s="39"/>
      <c r="VYF85" s="40"/>
      <c r="VYG85" s="40"/>
      <c r="VYH85" s="40"/>
      <c r="VYI85" s="40"/>
      <c r="VYJ85" s="40"/>
      <c r="VYK85" s="40"/>
      <c r="VYL85" s="41"/>
      <c r="VYM85" s="38"/>
      <c r="VYN85" s="39"/>
      <c r="VYO85" s="40"/>
      <c r="VYP85" s="40"/>
      <c r="VYQ85" s="40"/>
      <c r="VYR85" s="40"/>
      <c r="VYS85" s="40"/>
      <c r="VYT85" s="40"/>
      <c r="VYU85" s="41"/>
      <c r="VYV85" s="38"/>
      <c r="VYW85" s="39"/>
      <c r="VYX85" s="40"/>
      <c r="VYY85" s="40"/>
      <c r="VYZ85" s="40"/>
      <c r="VZA85" s="40"/>
      <c r="VZB85" s="40"/>
      <c r="VZC85" s="40"/>
      <c r="VZD85" s="41"/>
      <c r="VZE85" s="38"/>
      <c r="VZF85" s="39"/>
      <c r="VZG85" s="40"/>
      <c r="VZH85" s="40"/>
      <c r="VZI85" s="40"/>
      <c r="VZJ85" s="40"/>
      <c r="VZK85" s="40"/>
      <c r="VZL85" s="40"/>
      <c r="VZM85" s="41"/>
      <c r="VZN85" s="38"/>
      <c r="VZO85" s="39"/>
      <c r="VZP85" s="40"/>
      <c r="VZQ85" s="40"/>
      <c r="VZR85" s="40"/>
      <c r="VZS85" s="40"/>
      <c r="VZT85" s="40"/>
      <c r="VZU85" s="40"/>
      <c r="VZV85" s="41"/>
      <c r="VZW85" s="38"/>
      <c r="VZX85" s="39"/>
      <c r="VZY85" s="40"/>
      <c r="VZZ85" s="40"/>
      <c r="WAA85" s="40"/>
      <c r="WAB85" s="40"/>
      <c r="WAC85" s="40"/>
      <c r="WAD85" s="40"/>
      <c r="WAE85" s="41"/>
      <c r="WAF85" s="38"/>
      <c r="WAG85" s="39"/>
      <c r="WAH85" s="40"/>
      <c r="WAI85" s="40"/>
      <c r="WAJ85" s="40"/>
      <c r="WAK85" s="40"/>
      <c r="WAL85" s="40"/>
      <c r="WAM85" s="40"/>
      <c r="WAN85" s="41"/>
      <c r="WAO85" s="38"/>
      <c r="WAP85" s="39"/>
      <c r="WAQ85" s="40"/>
      <c r="WAR85" s="40"/>
      <c r="WAS85" s="40"/>
      <c r="WAT85" s="40"/>
      <c r="WAU85" s="40"/>
      <c r="WAV85" s="40"/>
      <c r="WAW85" s="41"/>
      <c r="WAX85" s="38"/>
      <c r="WAY85" s="39"/>
      <c r="WAZ85" s="40"/>
      <c r="WBA85" s="40"/>
      <c r="WBB85" s="40"/>
      <c r="WBC85" s="40"/>
      <c r="WBD85" s="40"/>
      <c r="WBE85" s="40"/>
      <c r="WBF85" s="41"/>
      <c r="WBG85" s="38"/>
      <c r="WBH85" s="39"/>
      <c r="WBI85" s="40"/>
      <c r="WBJ85" s="40"/>
      <c r="WBK85" s="40"/>
      <c r="WBL85" s="40"/>
      <c r="WBM85" s="40"/>
      <c r="WBN85" s="40"/>
      <c r="WBO85" s="41"/>
      <c r="WBP85" s="38"/>
      <c r="WBQ85" s="39"/>
      <c r="WBR85" s="40"/>
      <c r="WBS85" s="40"/>
      <c r="WBT85" s="40"/>
      <c r="WBU85" s="40"/>
      <c r="WBV85" s="40"/>
      <c r="WBW85" s="40"/>
      <c r="WBX85" s="41"/>
      <c r="WBY85" s="38"/>
      <c r="WBZ85" s="39"/>
      <c r="WCA85" s="40"/>
      <c r="WCB85" s="40"/>
      <c r="WCC85" s="40"/>
      <c r="WCD85" s="40"/>
      <c r="WCE85" s="40"/>
      <c r="WCF85" s="40"/>
      <c r="WCG85" s="41"/>
      <c r="WCH85" s="38"/>
      <c r="WCI85" s="39"/>
      <c r="WCJ85" s="40"/>
      <c r="WCK85" s="40"/>
      <c r="WCL85" s="40"/>
      <c r="WCM85" s="40"/>
      <c r="WCN85" s="40"/>
      <c r="WCO85" s="40"/>
      <c r="WCP85" s="41"/>
      <c r="WCQ85" s="38"/>
      <c r="WCR85" s="39"/>
      <c r="WCS85" s="40"/>
      <c r="WCT85" s="40"/>
      <c r="WCU85" s="40"/>
      <c r="WCV85" s="40"/>
      <c r="WCW85" s="40"/>
      <c r="WCX85" s="40"/>
      <c r="WCY85" s="41"/>
      <c r="WCZ85" s="38"/>
      <c r="WDA85" s="39"/>
      <c r="WDB85" s="40"/>
      <c r="WDC85" s="40"/>
      <c r="WDD85" s="40"/>
      <c r="WDE85" s="40"/>
      <c r="WDF85" s="40"/>
      <c r="WDG85" s="40"/>
      <c r="WDH85" s="41"/>
      <c r="WDI85" s="38"/>
      <c r="WDJ85" s="39"/>
      <c r="WDK85" s="40"/>
      <c r="WDL85" s="40"/>
      <c r="WDM85" s="40"/>
      <c r="WDN85" s="40"/>
      <c r="WDO85" s="40"/>
      <c r="WDP85" s="40"/>
      <c r="WDQ85" s="41"/>
      <c r="WDR85" s="38"/>
      <c r="WDS85" s="39"/>
      <c r="WDT85" s="40"/>
      <c r="WDU85" s="40"/>
      <c r="WDV85" s="40"/>
      <c r="WDW85" s="40"/>
      <c r="WDX85" s="40"/>
      <c r="WDY85" s="40"/>
      <c r="WDZ85" s="41"/>
      <c r="WEA85" s="38"/>
      <c r="WEB85" s="39"/>
      <c r="WEC85" s="40"/>
      <c r="WED85" s="40"/>
      <c r="WEE85" s="40"/>
      <c r="WEF85" s="40"/>
      <c r="WEG85" s="40"/>
      <c r="WEH85" s="40"/>
      <c r="WEI85" s="41"/>
      <c r="WEJ85" s="38"/>
      <c r="WEK85" s="39"/>
      <c r="WEL85" s="40"/>
      <c r="WEM85" s="40"/>
      <c r="WEN85" s="40"/>
      <c r="WEO85" s="40"/>
      <c r="WEP85" s="40"/>
      <c r="WEQ85" s="40"/>
      <c r="WER85" s="41"/>
      <c r="WES85" s="38"/>
      <c r="WET85" s="39"/>
      <c r="WEU85" s="40"/>
      <c r="WEV85" s="40"/>
      <c r="WEW85" s="40"/>
      <c r="WEX85" s="40"/>
      <c r="WEY85" s="40"/>
      <c r="WEZ85" s="40"/>
      <c r="WFA85" s="41"/>
      <c r="WFB85" s="38"/>
      <c r="WFC85" s="39"/>
      <c r="WFD85" s="40"/>
      <c r="WFE85" s="40"/>
      <c r="WFF85" s="40"/>
      <c r="WFG85" s="40"/>
      <c r="WFH85" s="40"/>
      <c r="WFI85" s="40"/>
      <c r="WFJ85" s="41"/>
      <c r="WFK85" s="38"/>
      <c r="WFL85" s="39"/>
      <c r="WFM85" s="40"/>
      <c r="WFN85" s="40"/>
      <c r="WFO85" s="40"/>
      <c r="WFP85" s="40"/>
      <c r="WFQ85" s="40"/>
      <c r="WFR85" s="40"/>
      <c r="WFS85" s="41"/>
      <c r="WFT85" s="38"/>
      <c r="WFU85" s="39"/>
      <c r="WFV85" s="40"/>
      <c r="WFW85" s="40"/>
      <c r="WFX85" s="40"/>
      <c r="WFY85" s="40"/>
      <c r="WFZ85" s="40"/>
      <c r="WGA85" s="40"/>
      <c r="WGB85" s="41"/>
      <c r="WGC85" s="38"/>
      <c r="WGD85" s="39"/>
      <c r="WGE85" s="40"/>
      <c r="WGF85" s="40"/>
      <c r="WGG85" s="40"/>
      <c r="WGH85" s="40"/>
      <c r="WGI85" s="40"/>
      <c r="WGJ85" s="40"/>
      <c r="WGK85" s="41"/>
      <c r="WGL85" s="38"/>
      <c r="WGM85" s="39"/>
      <c r="WGN85" s="40"/>
      <c r="WGO85" s="40"/>
      <c r="WGP85" s="40"/>
      <c r="WGQ85" s="40"/>
      <c r="WGR85" s="40"/>
      <c r="WGS85" s="40"/>
      <c r="WGT85" s="41"/>
      <c r="WGU85" s="38"/>
      <c r="WGV85" s="39"/>
      <c r="WGW85" s="40"/>
      <c r="WGX85" s="40"/>
      <c r="WGY85" s="40"/>
      <c r="WGZ85" s="40"/>
      <c r="WHA85" s="40"/>
      <c r="WHB85" s="40"/>
      <c r="WHC85" s="41"/>
      <c r="WHD85" s="38"/>
      <c r="WHE85" s="39"/>
      <c r="WHF85" s="40"/>
      <c r="WHG85" s="40"/>
      <c r="WHH85" s="40"/>
      <c r="WHI85" s="40"/>
      <c r="WHJ85" s="40"/>
      <c r="WHK85" s="40"/>
      <c r="WHL85" s="41"/>
      <c r="WHM85" s="38"/>
      <c r="WHN85" s="39"/>
      <c r="WHO85" s="40"/>
      <c r="WHP85" s="40"/>
      <c r="WHQ85" s="40"/>
      <c r="WHR85" s="40"/>
      <c r="WHS85" s="40"/>
      <c r="WHT85" s="40"/>
      <c r="WHU85" s="41"/>
      <c r="WHV85" s="38"/>
      <c r="WHW85" s="39"/>
      <c r="WHX85" s="40"/>
      <c r="WHY85" s="40"/>
      <c r="WHZ85" s="40"/>
      <c r="WIA85" s="40"/>
      <c r="WIB85" s="40"/>
      <c r="WIC85" s="40"/>
      <c r="WID85" s="41"/>
      <c r="WIE85" s="38"/>
      <c r="WIF85" s="39"/>
      <c r="WIG85" s="40"/>
      <c r="WIH85" s="40"/>
      <c r="WII85" s="40"/>
      <c r="WIJ85" s="40"/>
      <c r="WIK85" s="40"/>
      <c r="WIL85" s="40"/>
      <c r="WIM85" s="41"/>
      <c r="WIN85" s="38"/>
      <c r="WIO85" s="39"/>
      <c r="WIP85" s="40"/>
      <c r="WIQ85" s="40"/>
      <c r="WIR85" s="40"/>
      <c r="WIS85" s="40"/>
      <c r="WIT85" s="40"/>
      <c r="WIU85" s="40"/>
      <c r="WIV85" s="41"/>
      <c r="WIW85" s="38"/>
      <c r="WIX85" s="39"/>
      <c r="WIY85" s="40"/>
      <c r="WIZ85" s="40"/>
      <c r="WJA85" s="40"/>
      <c r="WJB85" s="40"/>
      <c r="WJC85" s="40"/>
      <c r="WJD85" s="40"/>
      <c r="WJE85" s="41"/>
      <c r="WJF85" s="38"/>
      <c r="WJG85" s="39"/>
      <c r="WJH85" s="40"/>
      <c r="WJI85" s="40"/>
      <c r="WJJ85" s="40"/>
      <c r="WJK85" s="40"/>
      <c r="WJL85" s="40"/>
      <c r="WJM85" s="40"/>
      <c r="WJN85" s="41"/>
      <c r="WJO85" s="38"/>
      <c r="WJP85" s="39"/>
      <c r="WJQ85" s="40"/>
      <c r="WJR85" s="40"/>
      <c r="WJS85" s="40"/>
      <c r="WJT85" s="40"/>
      <c r="WJU85" s="40"/>
      <c r="WJV85" s="40"/>
      <c r="WJW85" s="41"/>
      <c r="WJX85" s="38"/>
      <c r="WJY85" s="39"/>
      <c r="WJZ85" s="40"/>
      <c r="WKA85" s="40"/>
      <c r="WKB85" s="40"/>
      <c r="WKC85" s="40"/>
      <c r="WKD85" s="40"/>
      <c r="WKE85" s="40"/>
      <c r="WKF85" s="41"/>
      <c r="WKG85" s="38"/>
      <c r="WKH85" s="39"/>
      <c r="WKI85" s="40"/>
      <c r="WKJ85" s="40"/>
      <c r="WKK85" s="40"/>
      <c r="WKL85" s="40"/>
      <c r="WKM85" s="40"/>
      <c r="WKN85" s="40"/>
      <c r="WKO85" s="41"/>
      <c r="WKP85" s="38"/>
      <c r="WKQ85" s="39"/>
      <c r="WKR85" s="40"/>
      <c r="WKS85" s="40"/>
      <c r="WKT85" s="40"/>
      <c r="WKU85" s="40"/>
      <c r="WKV85" s="40"/>
      <c r="WKW85" s="40"/>
      <c r="WKX85" s="41"/>
      <c r="WKY85" s="38"/>
      <c r="WKZ85" s="39"/>
      <c r="WLA85" s="40"/>
      <c r="WLB85" s="40"/>
      <c r="WLC85" s="40"/>
      <c r="WLD85" s="40"/>
      <c r="WLE85" s="40"/>
      <c r="WLF85" s="40"/>
      <c r="WLG85" s="41"/>
      <c r="WLH85" s="38"/>
      <c r="WLI85" s="39"/>
      <c r="WLJ85" s="40"/>
      <c r="WLK85" s="40"/>
      <c r="WLL85" s="40"/>
      <c r="WLM85" s="40"/>
      <c r="WLN85" s="40"/>
      <c r="WLO85" s="40"/>
      <c r="WLP85" s="41"/>
      <c r="WLQ85" s="38"/>
      <c r="WLR85" s="39"/>
      <c r="WLS85" s="40"/>
      <c r="WLT85" s="40"/>
      <c r="WLU85" s="40"/>
      <c r="WLV85" s="40"/>
      <c r="WLW85" s="40"/>
      <c r="WLX85" s="40"/>
      <c r="WLY85" s="41"/>
      <c r="WLZ85" s="38"/>
      <c r="WMA85" s="39"/>
      <c r="WMB85" s="40"/>
      <c r="WMC85" s="40"/>
      <c r="WMD85" s="40"/>
      <c r="WME85" s="40"/>
      <c r="WMF85" s="40"/>
      <c r="WMG85" s="40"/>
      <c r="WMH85" s="41"/>
      <c r="WMI85" s="38"/>
      <c r="WMJ85" s="39"/>
      <c r="WMK85" s="40"/>
      <c r="WML85" s="40"/>
      <c r="WMM85" s="40"/>
      <c r="WMN85" s="40"/>
      <c r="WMO85" s="40"/>
      <c r="WMP85" s="40"/>
      <c r="WMQ85" s="41"/>
      <c r="WMR85" s="38"/>
      <c r="WMS85" s="39"/>
      <c r="WMT85" s="40"/>
      <c r="WMU85" s="40"/>
      <c r="WMV85" s="40"/>
      <c r="WMW85" s="40"/>
      <c r="WMX85" s="40"/>
      <c r="WMY85" s="40"/>
      <c r="WMZ85" s="41"/>
      <c r="WNA85" s="38"/>
      <c r="WNB85" s="39"/>
      <c r="WNC85" s="40"/>
      <c r="WND85" s="40"/>
      <c r="WNE85" s="40"/>
      <c r="WNF85" s="40"/>
      <c r="WNG85" s="40"/>
      <c r="WNH85" s="40"/>
      <c r="WNI85" s="41"/>
      <c r="WNJ85" s="38"/>
      <c r="WNK85" s="39"/>
      <c r="WNL85" s="40"/>
      <c r="WNM85" s="40"/>
      <c r="WNN85" s="40"/>
      <c r="WNO85" s="40"/>
      <c r="WNP85" s="40"/>
      <c r="WNQ85" s="40"/>
      <c r="WNR85" s="41"/>
      <c r="WNS85" s="38"/>
      <c r="WNT85" s="39"/>
      <c r="WNU85" s="40"/>
      <c r="WNV85" s="40"/>
      <c r="WNW85" s="40"/>
      <c r="WNX85" s="40"/>
      <c r="WNY85" s="40"/>
      <c r="WNZ85" s="40"/>
      <c r="WOA85" s="41"/>
      <c r="WOB85" s="38"/>
      <c r="WOC85" s="39"/>
      <c r="WOD85" s="40"/>
      <c r="WOE85" s="40"/>
      <c r="WOF85" s="40"/>
      <c r="WOG85" s="40"/>
      <c r="WOH85" s="40"/>
      <c r="WOI85" s="40"/>
      <c r="WOJ85" s="41"/>
      <c r="WOK85" s="38"/>
      <c r="WOL85" s="39"/>
      <c r="WOM85" s="40"/>
      <c r="WON85" s="40"/>
      <c r="WOO85" s="40"/>
      <c r="WOP85" s="40"/>
      <c r="WOQ85" s="40"/>
      <c r="WOR85" s="40"/>
      <c r="WOS85" s="41"/>
      <c r="WOT85" s="38"/>
      <c r="WOU85" s="39"/>
      <c r="WOV85" s="40"/>
      <c r="WOW85" s="40"/>
      <c r="WOX85" s="40"/>
      <c r="WOY85" s="40"/>
      <c r="WOZ85" s="40"/>
      <c r="WPA85" s="40"/>
      <c r="WPB85" s="41"/>
      <c r="WPC85" s="38"/>
      <c r="WPD85" s="39"/>
      <c r="WPE85" s="40"/>
      <c r="WPF85" s="40"/>
      <c r="WPG85" s="40"/>
      <c r="WPH85" s="40"/>
      <c r="WPI85" s="40"/>
      <c r="WPJ85" s="40"/>
      <c r="WPK85" s="41"/>
      <c r="WPL85" s="38"/>
      <c r="WPM85" s="39"/>
      <c r="WPN85" s="40"/>
      <c r="WPO85" s="40"/>
      <c r="WPP85" s="40"/>
      <c r="WPQ85" s="40"/>
      <c r="WPR85" s="40"/>
      <c r="WPS85" s="40"/>
      <c r="WPT85" s="41"/>
      <c r="WPU85" s="38"/>
      <c r="WPV85" s="39"/>
      <c r="WPW85" s="40"/>
      <c r="WPX85" s="40"/>
      <c r="WPY85" s="40"/>
      <c r="WPZ85" s="40"/>
      <c r="WQA85" s="40"/>
      <c r="WQB85" s="40"/>
      <c r="WQC85" s="41"/>
      <c r="WQD85" s="38"/>
      <c r="WQE85" s="39"/>
      <c r="WQF85" s="40"/>
      <c r="WQG85" s="40"/>
      <c r="WQH85" s="40"/>
      <c r="WQI85" s="40"/>
      <c r="WQJ85" s="40"/>
      <c r="WQK85" s="40"/>
      <c r="WQL85" s="41"/>
      <c r="WQM85" s="38"/>
      <c r="WQN85" s="39"/>
      <c r="WQO85" s="40"/>
      <c r="WQP85" s="40"/>
      <c r="WQQ85" s="40"/>
      <c r="WQR85" s="40"/>
      <c r="WQS85" s="40"/>
      <c r="WQT85" s="40"/>
      <c r="WQU85" s="41"/>
      <c r="WQV85" s="38"/>
      <c r="WQW85" s="39"/>
      <c r="WQX85" s="40"/>
      <c r="WQY85" s="40"/>
      <c r="WQZ85" s="40"/>
      <c r="WRA85" s="40"/>
      <c r="WRB85" s="40"/>
      <c r="WRC85" s="40"/>
      <c r="WRD85" s="41"/>
      <c r="WRE85" s="38"/>
      <c r="WRF85" s="39"/>
      <c r="WRG85" s="40"/>
      <c r="WRH85" s="40"/>
      <c r="WRI85" s="40"/>
      <c r="WRJ85" s="40"/>
      <c r="WRK85" s="40"/>
      <c r="WRL85" s="40"/>
      <c r="WRM85" s="41"/>
      <c r="WRN85" s="38"/>
      <c r="WRO85" s="39"/>
      <c r="WRP85" s="40"/>
      <c r="WRQ85" s="40"/>
      <c r="WRR85" s="40"/>
      <c r="WRS85" s="40"/>
      <c r="WRT85" s="40"/>
      <c r="WRU85" s="40"/>
      <c r="WRV85" s="41"/>
      <c r="WRW85" s="38"/>
      <c r="WRX85" s="39"/>
      <c r="WRY85" s="40"/>
      <c r="WRZ85" s="40"/>
      <c r="WSA85" s="40"/>
      <c r="WSB85" s="40"/>
      <c r="WSC85" s="40"/>
      <c r="WSD85" s="40"/>
      <c r="WSE85" s="41"/>
      <c r="WSF85" s="38"/>
      <c r="WSG85" s="39"/>
      <c r="WSH85" s="40"/>
      <c r="WSI85" s="40"/>
      <c r="WSJ85" s="40"/>
      <c r="WSK85" s="40"/>
      <c r="WSL85" s="40"/>
      <c r="WSM85" s="40"/>
      <c r="WSN85" s="41"/>
      <c r="WSO85" s="38"/>
      <c r="WSP85" s="39"/>
      <c r="WSQ85" s="40"/>
      <c r="WSR85" s="40"/>
      <c r="WSS85" s="40"/>
      <c r="WST85" s="40"/>
      <c r="WSU85" s="40"/>
      <c r="WSV85" s="40"/>
      <c r="WSW85" s="41"/>
      <c r="WSX85" s="38"/>
      <c r="WSY85" s="39"/>
      <c r="WSZ85" s="40"/>
      <c r="WTA85" s="40"/>
      <c r="WTB85" s="40"/>
      <c r="WTC85" s="40"/>
      <c r="WTD85" s="40"/>
      <c r="WTE85" s="40"/>
      <c r="WTF85" s="41"/>
      <c r="WTG85" s="38"/>
      <c r="WTH85" s="39"/>
      <c r="WTI85" s="40"/>
      <c r="WTJ85" s="40"/>
      <c r="WTK85" s="40"/>
      <c r="WTL85" s="40"/>
      <c r="WTM85" s="40"/>
      <c r="WTN85" s="40"/>
      <c r="WTO85" s="41"/>
      <c r="WTP85" s="38"/>
      <c r="WTQ85" s="39"/>
      <c r="WTR85" s="40"/>
      <c r="WTS85" s="40"/>
      <c r="WTT85" s="40"/>
      <c r="WTU85" s="40"/>
      <c r="WTV85" s="40"/>
      <c r="WTW85" s="40"/>
      <c r="WTX85" s="41"/>
      <c r="WTY85" s="38"/>
      <c r="WTZ85" s="39"/>
      <c r="WUA85" s="40"/>
      <c r="WUB85" s="40"/>
      <c r="WUC85" s="40"/>
      <c r="WUD85" s="40"/>
      <c r="WUE85" s="40"/>
      <c r="WUF85" s="40"/>
      <c r="WUG85" s="41"/>
      <c r="WUH85" s="38"/>
      <c r="WUI85" s="39"/>
      <c r="WUJ85" s="40"/>
      <c r="WUK85" s="40"/>
      <c r="WUL85" s="40"/>
      <c r="WUM85" s="40"/>
      <c r="WUN85" s="40"/>
      <c r="WUO85" s="40"/>
      <c r="WUP85" s="41"/>
      <c r="WUQ85" s="38"/>
      <c r="WUR85" s="39"/>
      <c r="WUS85" s="40"/>
      <c r="WUT85" s="40"/>
      <c r="WUU85" s="40"/>
      <c r="WUV85" s="40"/>
      <c r="WUW85" s="40"/>
      <c r="WUX85" s="40"/>
      <c r="WUY85" s="41"/>
      <c r="WUZ85" s="38"/>
      <c r="WVA85" s="39"/>
      <c r="WVB85" s="40"/>
      <c r="WVC85" s="40"/>
      <c r="WVD85" s="40"/>
      <c r="WVE85" s="40"/>
      <c r="WVF85" s="40"/>
      <c r="WVG85" s="40"/>
      <c r="WVH85" s="41"/>
      <c r="WVI85" s="38"/>
      <c r="WVJ85" s="39"/>
      <c r="WVK85" s="40"/>
      <c r="WVL85" s="40"/>
      <c r="WVM85" s="40"/>
      <c r="WVN85" s="40"/>
      <c r="WVO85" s="40"/>
      <c r="WVP85" s="40"/>
      <c r="WVQ85" s="41"/>
      <c r="WVR85" s="38"/>
      <c r="WVS85" s="39"/>
      <c r="WVT85" s="40"/>
      <c r="WVU85" s="40"/>
      <c r="WVV85" s="40"/>
      <c r="WVW85" s="40"/>
      <c r="WVX85" s="40"/>
      <c r="WVY85" s="40"/>
      <c r="WVZ85" s="41"/>
      <c r="WWA85" s="38"/>
      <c r="WWB85" s="39"/>
      <c r="WWC85" s="40"/>
      <c r="WWD85" s="40"/>
      <c r="WWE85" s="40"/>
      <c r="WWF85" s="40"/>
      <c r="WWG85" s="40"/>
      <c r="WWH85" s="40"/>
      <c r="WWI85" s="41"/>
      <c r="WWJ85" s="38"/>
      <c r="WWK85" s="39"/>
      <c r="WWL85" s="40"/>
      <c r="WWM85" s="40"/>
      <c r="WWN85" s="40"/>
      <c r="WWO85" s="40"/>
      <c r="WWP85" s="40"/>
      <c r="WWQ85" s="40"/>
      <c r="WWR85" s="41"/>
      <c r="WWS85" s="38"/>
      <c r="WWT85" s="39"/>
      <c r="WWU85" s="40"/>
      <c r="WWV85" s="40"/>
      <c r="WWW85" s="40"/>
      <c r="WWX85" s="40"/>
      <c r="WWY85" s="40"/>
      <c r="WWZ85" s="40"/>
      <c r="WXA85" s="41"/>
      <c r="WXB85" s="38"/>
      <c r="WXC85" s="39"/>
      <c r="WXD85" s="40"/>
      <c r="WXE85" s="40"/>
      <c r="WXF85" s="40"/>
      <c r="WXG85" s="40"/>
      <c r="WXH85" s="40"/>
      <c r="WXI85" s="40"/>
      <c r="WXJ85" s="41"/>
      <c r="WXK85" s="38"/>
      <c r="WXL85" s="39"/>
      <c r="WXM85" s="40"/>
      <c r="WXN85" s="40"/>
      <c r="WXO85" s="40"/>
      <c r="WXP85" s="40"/>
      <c r="WXQ85" s="40"/>
      <c r="WXR85" s="40"/>
      <c r="WXS85" s="41"/>
      <c r="WXT85" s="38"/>
      <c r="WXU85" s="39"/>
      <c r="WXV85" s="40"/>
      <c r="WXW85" s="40"/>
      <c r="WXX85" s="40"/>
      <c r="WXY85" s="40"/>
      <c r="WXZ85" s="40"/>
      <c r="WYA85" s="40"/>
      <c r="WYB85" s="41"/>
      <c r="WYC85" s="38"/>
      <c r="WYD85" s="39"/>
      <c r="WYE85" s="40"/>
      <c r="WYF85" s="40"/>
      <c r="WYG85" s="40"/>
      <c r="WYH85" s="40"/>
      <c r="WYI85" s="40"/>
      <c r="WYJ85" s="40"/>
      <c r="WYK85" s="41"/>
      <c r="WYL85" s="38"/>
      <c r="WYM85" s="39"/>
      <c r="WYN85" s="40"/>
      <c r="WYO85" s="40"/>
      <c r="WYP85" s="40"/>
      <c r="WYQ85" s="40"/>
      <c r="WYR85" s="40"/>
      <c r="WYS85" s="40"/>
      <c r="WYT85" s="41"/>
      <c r="WYU85" s="38"/>
      <c r="WYV85" s="39"/>
      <c r="WYW85" s="40"/>
      <c r="WYX85" s="40"/>
      <c r="WYY85" s="40"/>
      <c r="WYZ85" s="40"/>
      <c r="WZA85" s="40"/>
      <c r="WZB85" s="40"/>
      <c r="WZC85" s="41"/>
      <c r="WZD85" s="38"/>
      <c r="WZE85" s="39"/>
      <c r="WZF85" s="40"/>
      <c r="WZG85" s="40"/>
      <c r="WZH85" s="40"/>
      <c r="WZI85" s="40"/>
      <c r="WZJ85" s="40"/>
      <c r="WZK85" s="40"/>
      <c r="WZL85" s="41"/>
      <c r="WZM85" s="38"/>
      <c r="WZN85" s="39"/>
      <c r="WZO85" s="40"/>
      <c r="WZP85" s="40"/>
      <c r="WZQ85" s="40"/>
      <c r="WZR85" s="40"/>
      <c r="WZS85" s="40"/>
      <c r="WZT85" s="40"/>
      <c r="WZU85" s="41"/>
      <c r="WZV85" s="38"/>
      <c r="WZW85" s="39"/>
      <c r="WZX85" s="40"/>
      <c r="WZY85" s="40"/>
      <c r="WZZ85" s="40"/>
      <c r="XAA85" s="40"/>
      <c r="XAB85" s="40"/>
      <c r="XAC85" s="40"/>
      <c r="XAD85" s="41"/>
      <c r="XAE85" s="38"/>
      <c r="XAF85" s="39"/>
      <c r="XAG85" s="40"/>
      <c r="XAH85" s="40"/>
      <c r="XAI85" s="40"/>
      <c r="XAJ85" s="40"/>
      <c r="XAK85" s="40"/>
      <c r="XAL85" s="40"/>
      <c r="XAM85" s="41"/>
      <c r="XAN85" s="38"/>
      <c r="XAO85" s="39"/>
      <c r="XAP85" s="40"/>
      <c r="XAQ85" s="40"/>
      <c r="XAR85" s="40"/>
      <c r="XAS85" s="40"/>
      <c r="XAT85" s="40"/>
      <c r="XAU85" s="40"/>
      <c r="XAV85" s="41"/>
      <c r="XAW85" s="38"/>
      <c r="XAX85" s="39"/>
      <c r="XAY85" s="40"/>
      <c r="XAZ85" s="40"/>
      <c r="XBA85" s="40"/>
      <c r="XBB85" s="40"/>
      <c r="XBC85" s="40"/>
      <c r="XBD85" s="40"/>
      <c r="XBE85" s="41"/>
      <c r="XBF85" s="38"/>
      <c r="XBG85" s="39"/>
      <c r="XBH85" s="40"/>
      <c r="XBI85" s="40"/>
      <c r="XBJ85" s="40"/>
      <c r="XBK85" s="40"/>
      <c r="XBL85" s="40"/>
      <c r="XBM85" s="40"/>
      <c r="XBN85" s="41"/>
      <c r="XBO85" s="38"/>
      <c r="XBP85" s="39"/>
      <c r="XBQ85" s="40"/>
      <c r="XBR85" s="40"/>
      <c r="XBS85" s="40"/>
      <c r="XBT85" s="40"/>
      <c r="XBU85" s="40"/>
      <c r="XBV85" s="40"/>
      <c r="XBW85" s="41"/>
      <c r="XBX85" s="38"/>
      <c r="XBY85" s="39"/>
      <c r="XBZ85" s="40"/>
      <c r="XCA85" s="40"/>
      <c r="XCB85" s="40"/>
      <c r="XCC85" s="40"/>
      <c r="XCD85" s="40"/>
      <c r="XCE85" s="40"/>
      <c r="XCF85" s="41"/>
      <c r="XCG85" s="38"/>
      <c r="XCH85" s="39"/>
      <c r="XCI85" s="40"/>
      <c r="XCJ85" s="40"/>
      <c r="XCK85" s="40"/>
      <c r="XCL85" s="40"/>
      <c r="XCM85" s="40"/>
      <c r="XCN85" s="40"/>
      <c r="XCO85" s="41"/>
      <c r="XCP85" s="38"/>
      <c r="XCQ85" s="39"/>
      <c r="XCR85" s="40"/>
      <c r="XCS85" s="40"/>
      <c r="XCT85" s="40"/>
      <c r="XCU85" s="40"/>
      <c r="XCV85" s="40"/>
      <c r="XCW85" s="40"/>
      <c r="XCX85" s="41"/>
      <c r="XCY85" s="38"/>
      <c r="XCZ85" s="39"/>
      <c r="XDA85" s="40"/>
      <c r="XDB85" s="40"/>
      <c r="XDC85" s="40"/>
      <c r="XDD85" s="40"/>
      <c r="XDE85" s="40"/>
      <c r="XDF85" s="40"/>
      <c r="XDG85" s="41"/>
      <c r="XDH85" s="38"/>
      <c r="XDI85" s="39"/>
      <c r="XDJ85" s="40"/>
      <c r="XDK85" s="40"/>
      <c r="XDL85" s="40"/>
      <c r="XDM85" s="40"/>
      <c r="XDN85" s="40"/>
      <c r="XDO85" s="40"/>
      <c r="XDP85" s="41"/>
      <c r="XDQ85" s="38"/>
      <c r="XDR85" s="39"/>
      <c r="XDS85" s="40"/>
      <c r="XDT85" s="40"/>
      <c r="XDU85" s="40"/>
      <c r="XDV85" s="40"/>
      <c r="XDW85" s="40"/>
      <c r="XDX85" s="40"/>
      <c r="XDY85" s="41"/>
      <c r="XDZ85" s="38"/>
      <c r="XEA85" s="39"/>
      <c r="XEB85" s="40"/>
      <c r="XEC85" s="40"/>
      <c r="XED85" s="40"/>
      <c r="XEE85" s="40"/>
      <c r="XEF85" s="40"/>
      <c r="XEG85" s="40"/>
      <c r="XEH85" s="41"/>
      <c r="XEI85" s="38"/>
      <c r="XEJ85" s="39"/>
      <c r="XEK85" s="40"/>
      <c r="XEL85" s="40"/>
      <c r="XEM85" s="40"/>
      <c r="XEN85" s="40"/>
      <c r="XEO85" s="40"/>
      <c r="XEP85" s="40"/>
      <c r="XEQ85" s="41"/>
      <c r="XER85" s="38"/>
      <c r="XES85" s="39"/>
      <c r="XET85" s="40"/>
      <c r="XEU85" s="40"/>
      <c r="XEV85" s="40"/>
      <c r="XEW85" s="40"/>
      <c r="XEX85" s="40"/>
      <c r="XEY85" s="40"/>
      <c r="XEZ85" s="41"/>
      <c r="XFA85" s="38"/>
      <c r="XFB85" s="39"/>
      <c r="XFC85" s="40"/>
      <c r="XFD85" s="40"/>
    </row>
    <row r="86" spans="1:16384" s="78" customFormat="1" ht="24" customHeight="1" x14ac:dyDescent="0.35">
      <c r="A86" s="98" t="s">
        <v>483</v>
      </c>
      <c r="B86" s="361">
        <v>0.6</v>
      </c>
      <c r="C86" s="99" t="s">
        <v>280</v>
      </c>
      <c r="D86" s="99"/>
      <c r="E86" s="99"/>
      <c r="F86" s="99"/>
      <c r="G86" s="99"/>
      <c r="H86" s="99"/>
      <c r="I86" s="100"/>
    </row>
    <row r="87" spans="1:16384" ht="36.950000000000003" customHeight="1" x14ac:dyDescent="0.25">
      <c r="A87" s="358" t="s">
        <v>484</v>
      </c>
      <c r="B87" s="79" t="s">
        <v>233</v>
      </c>
      <c r="C87" s="79" t="s">
        <v>234</v>
      </c>
      <c r="D87" s="79" t="s">
        <v>235</v>
      </c>
      <c r="E87" s="79" t="s">
        <v>236</v>
      </c>
      <c r="F87" s="79" t="s">
        <v>237</v>
      </c>
      <c r="G87" s="476">
        <v>5</v>
      </c>
      <c r="H87" s="480">
        <f>500*B$86/15</f>
        <v>20</v>
      </c>
      <c r="I87" s="477">
        <f>G87*H87</f>
        <v>100</v>
      </c>
    </row>
    <row r="88" spans="1:16384" ht="38.25" customHeight="1" x14ac:dyDescent="0.25">
      <c r="A88" s="94" t="s">
        <v>485</v>
      </c>
      <c r="B88" s="101" t="s">
        <v>238</v>
      </c>
      <c r="C88" s="93" t="s">
        <v>239</v>
      </c>
      <c r="D88" s="93" t="s">
        <v>240</v>
      </c>
      <c r="E88" s="93" t="s">
        <v>241</v>
      </c>
      <c r="F88" s="93" t="s">
        <v>242</v>
      </c>
      <c r="G88" s="478">
        <v>5</v>
      </c>
      <c r="H88" s="481">
        <f>200*B$86/15</f>
        <v>8</v>
      </c>
      <c r="I88" s="479">
        <f>G88*H88</f>
        <v>40</v>
      </c>
    </row>
    <row r="89" spans="1:16384" ht="37.5" customHeight="1" x14ac:dyDescent="0.25">
      <c r="A89" s="96" t="s">
        <v>486</v>
      </c>
      <c r="B89" s="104" t="s">
        <v>213</v>
      </c>
      <c r="C89" s="104" t="s">
        <v>243</v>
      </c>
      <c r="D89" s="104" t="s">
        <v>244</v>
      </c>
      <c r="E89" s="104" t="s">
        <v>245</v>
      </c>
      <c r="F89" s="104" t="s">
        <v>246</v>
      </c>
      <c r="G89" s="478">
        <v>5</v>
      </c>
      <c r="H89" s="481">
        <f>800*B$86/15</f>
        <v>32</v>
      </c>
      <c r="I89" s="479">
        <f>G89*H89</f>
        <v>160</v>
      </c>
    </row>
    <row r="90" spans="1:16384" ht="24" customHeight="1" x14ac:dyDescent="0.25">
      <c r="A90" s="781" t="s">
        <v>202</v>
      </c>
      <c r="B90" s="782"/>
      <c r="C90" s="782"/>
      <c r="D90" s="782"/>
      <c r="E90" s="782"/>
      <c r="F90" s="782"/>
      <c r="G90" s="782"/>
      <c r="H90" s="783"/>
      <c r="I90" s="483">
        <f>SUM(I87:I89)/3</f>
        <v>100</v>
      </c>
    </row>
    <row r="91" spans="1:16384" ht="24" customHeight="1" x14ac:dyDescent="0.25">
      <c r="A91" s="778" t="s">
        <v>548</v>
      </c>
      <c r="B91" s="778"/>
      <c r="C91" s="778"/>
      <c r="D91" s="778"/>
      <c r="E91" s="778"/>
      <c r="F91" s="778"/>
      <c r="G91" s="778"/>
      <c r="H91" s="778"/>
      <c r="I91" s="61">
        <f>I90*60/100</f>
        <v>60</v>
      </c>
    </row>
    <row r="92" spans="1:16384" ht="24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</row>
    <row r="93" spans="1:16384" ht="43.9" customHeight="1" x14ac:dyDescent="0.25">
      <c r="A93" s="98" t="s">
        <v>487</v>
      </c>
      <c r="B93" s="99"/>
      <c r="C93" s="99"/>
      <c r="D93" s="113"/>
      <c r="E93" s="792" t="s">
        <v>295</v>
      </c>
      <c r="F93" s="792"/>
      <c r="G93" s="792"/>
      <c r="H93" s="792"/>
      <c r="I93" s="793"/>
    </row>
    <row r="94" spans="1:16384" ht="78" customHeight="1" x14ac:dyDescent="0.25">
      <c r="A94" s="94" t="s">
        <v>488</v>
      </c>
      <c r="B94" s="93" t="s">
        <v>270</v>
      </c>
      <c r="C94" s="93" t="s">
        <v>271</v>
      </c>
      <c r="D94" s="93" t="s">
        <v>272</v>
      </c>
      <c r="E94" s="93" t="s">
        <v>273</v>
      </c>
      <c r="F94" s="93" t="s">
        <v>274</v>
      </c>
      <c r="G94" s="473"/>
      <c r="H94" s="482">
        <f>300*D$93/15</f>
        <v>0</v>
      </c>
      <c r="I94" s="474">
        <f>G94*H94</f>
        <v>0</v>
      </c>
    </row>
    <row r="95" spans="1:16384" ht="43.15" customHeight="1" x14ac:dyDescent="0.25">
      <c r="A95" s="94" t="s">
        <v>489</v>
      </c>
      <c r="B95" s="101" t="s">
        <v>171</v>
      </c>
      <c r="C95" s="93" t="s">
        <v>172</v>
      </c>
      <c r="D95" s="93" t="s">
        <v>173</v>
      </c>
      <c r="E95" s="93" t="s">
        <v>174</v>
      </c>
      <c r="F95" s="93" t="s">
        <v>175</v>
      </c>
      <c r="G95" s="473"/>
      <c r="H95" s="482">
        <f>200*D$93/15</f>
        <v>0</v>
      </c>
      <c r="I95" s="474">
        <f>G95*H95</f>
        <v>0</v>
      </c>
    </row>
    <row r="96" spans="1:16384" ht="97.15" customHeight="1" x14ac:dyDescent="0.25">
      <c r="A96" s="102" t="s">
        <v>490</v>
      </c>
      <c r="B96" s="103" t="s">
        <v>276</v>
      </c>
      <c r="C96" s="103" t="s">
        <v>277</v>
      </c>
      <c r="D96" s="103" t="s">
        <v>278</v>
      </c>
      <c r="E96" s="103" t="s">
        <v>275</v>
      </c>
      <c r="F96" s="103" t="s">
        <v>176</v>
      </c>
      <c r="G96" s="473"/>
      <c r="H96" s="482">
        <f>500*D$93/15</f>
        <v>0</v>
      </c>
      <c r="I96" s="474">
        <f>G96*H96</f>
        <v>0</v>
      </c>
    </row>
    <row r="97" spans="1:9" ht="77.45" customHeight="1" x14ac:dyDescent="0.25">
      <c r="A97" s="96" t="s">
        <v>491</v>
      </c>
      <c r="B97" s="104" t="s">
        <v>165</v>
      </c>
      <c r="C97" s="104" t="s">
        <v>165</v>
      </c>
      <c r="D97" s="104" t="s">
        <v>165</v>
      </c>
      <c r="E97" s="104" t="s">
        <v>166</v>
      </c>
      <c r="F97" s="104" t="s">
        <v>177</v>
      </c>
      <c r="G97" s="473"/>
      <c r="H97" s="482">
        <f>200*D$93/15</f>
        <v>0</v>
      </c>
      <c r="I97" s="474">
        <f>G97*H97</f>
        <v>0</v>
      </c>
    </row>
    <row r="98" spans="1:9" ht="43.15" customHeight="1" x14ac:dyDescent="0.25">
      <c r="A98" s="96" t="s">
        <v>492</v>
      </c>
      <c r="B98" s="60" t="s">
        <v>165</v>
      </c>
      <c r="C98" s="64" t="s">
        <v>167</v>
      </c>
      <c r="D98" s="60" t="s">
        <v>168</v>
      </c>
      <c r="E98" s="60" t="s">
        <v>169</v>
      </c>
      <c r="F98" s="60" t="s">
        <v>170</v>
      </c>
      <c r="G98" s="475"/>
      <c r="H98" s="482">
        <f>300*D$93/15</f>
        <v>0</v>
      </c>
      <c r="I98" s="474">
        <f>G98*H98</f>
        <v>0</v>
      </c>
    </row>
    <row r="99" spans="1:9" ht="24" customHeight="1" x14ac:dyDescent="0.25">
      <c r="A99" s="781" t="s">
        <v>212</v>
      </c>
      <c r="B99" s="782"/>
      <c r="C99" s="782"/>
      <c r="D99" s="782"/>
      <c r="E99" s="782"/>
      <c r="F99" s="782"/>
      <c r="G99" s="782"/>
      <c r="H99" s="783"/>
      <c r="I99" s="483">
        <f>SUM(I94:I98)/3</f>
        <v>0</v>
      </c>
    </row>
    <row r="100" spans="1:9" ht="24" customHeight="1" x14ac:dyDescent="0.25">
      <c r="A100" s="778" t="s">
        <v>548</v>
      </c>
      <c r="B100" s="778"/>
      <c r="C100" s="778"/>
      <c r="D100" s="778"/>
      <c r="E100" s="778"/>
      <c r="F100" s="778"/>
      <c r="G100" s="778"/>
      <c r="H100" s="778"/>
      <c r="I100" s="484">
        <f>I99*60/100</f>
        <v>0</v>
      </c>
    </row>
    <row r="101" spans="1:9" ht="24" customHeight="1" x14ac:dyDescent="0.25">
      <c r="A101" s="106"/>
      <c r="B101" s="107"/>
      <c r="C101" s="107"/>
      <c r="D101" s="107"/>
      <c r="E101" s="107"/>
      <c r="F101" s="107"/>
      <c r="G101" s="107"/>
      <c r="H101" s="107"/>
      <c r="I101" s="108"/>
    </row>
    <row r="102" spans="1:9" ht="24" customHeight="1" x14ac:dyDescent="0.25">
      <c r="A102" s="362" t="s">
        <v>493</v>
      </c>
      <c r="B102" s="113"/>
      <c r="C102" s="99" t="s">
        <v>262</v>
      </c>
      <c r="D102" s="99"/>
      <c r="E102" s="99"/>
      <c r="F102" s="40"/>
      <c r="G102" s="40"/>
      <c r="H102" s="40"/>
      <c r="I102" s="41"/>
    </row>
    <row r="103" spans="1:9" ht="42.6" customHeight="1" x14ac:dyDescent="0.25">
      <c r="A103" s="789" t="s">
        <v>281</v>
      </c>
      <c r="B103" s="790"/>
      <c r="C103" s="790"/>
      <c r="D103" s="790"/>
      <c r="E103" s="790"/>
      <c r="F103" s="790"/>
      <c r="G103" s="790"/>
      <c r="H103" s="790"/>
      <c r="I103" s="791"/>
    </row>
    <row r="104" spans="1:9" ht="40.15" customHeight="1" x14ac:dyDescent="0.25">
      <c r="A104" s="94" t="s">
        <v>494</v>
      </c>
      <c r="B104" s="93" t="s">
        <v>233</v>
      </c>
      <c r="C104" s="93" t="s">
        <v>234</v>
      </c>
      <c r="D104" s="93" t="s">
        <v>235</v>
      </c>
      <c r="E104" s="93" t="s">
        <v>236</v>
      </c>
      <c r="F104" s="93" t="s">
        <v>237</v>
      </c>
      <c r="G104" s="473"/>
      <c r="H104" s="482">
        <f>500*B$102/15</f>
        <v>0</v>
      </c>
      <c r="I104" s="474">
        <f>G104*H104</f>
        <v>0</v>
      </c>
    </row>
    <row r="105" spans="1:9" ht="40.15" customHeight="1" x14ac:dyDescent="0.25">
      <c r="A105" s="94" t="s">
        <v>495</v>
      </c>
      <c r="B105" s="95" t="s">
        <v>238</v>
      </c>
      <c r="C105" s="93" t="s">
        <v>239</v>
      </c>
      <c r="D105" s="93" t="s">
        <v>240</v>
      </c>
      <c r="E105" s="93" t="s">
        <v>241</v>
      </c>
      <c r="F105" s="93" t="s">
        <v>242</v>
      </c>
      <c r="G105" s="473"/>
      <c r="H105" s="482">
        <f>200*B$102/15</f>
        <v>0</v>
      </c>
      <c r="I105" s="474">
        <f>G105*H105</f>
        <v>0</v>
      </c>
    </row>
    <row r="106" spans="1:9" ht="42" customHeight="1" x14ac:dyDescent="0.25">
      <c r="A106" s="96" t="s">
        <v>496</v>
      </c>
      <c r="B106" s="97" t="s">
        <v>213</v>
      </c>
      <c r="C106" s="97" t="s">
        <v>243</v>
      </c>
      <c r="D106" s="97" t="s">
        <v>244</v>
      </c>
      <c r="E106" s="97" t="s">
        <v>245</v>
      </c>
      <c r="F106" s="97" t="s">
        <v>246</v>
      </c>
      <c r="G106" s="473"/>
      <c r="H106" s="482">
        <f>800*B$102/15</f>
        <v>0</v>
      </c>
      <c r="I106" s="474">
        <f>G106*H106</f>
        <v>0</v>
      </c>
    </row>
    <row r="107" spans="1:9" ht="21.95" customHeight="1" x14ac:dyDescent="0.25">
      <c r="A107" s="788" t="s">
        <v>212</v>
      </c>
      <c r="B107" s="788"/>
      <c r="C107" s="788"/>
      <c r="D107" s="788"/>
      <c r="E107" s="788"/>
      <c r="F107" s="788"/>
      <c r="G107" s="788"/>
      <c r="H107" s="788"/>
      <c r="I107" s="483">
        <f>SUM(I104:I106)/3</f>
        <v>0</v>
      </c>
    </row>
    <row r="108" spans="1:9" ht="21.95" customHeight="1" x14ac:dyDescent="0.25">
      <c r="A108" s="778" t="s">
        <v>548</v>
      </c>
      <c r="B108" s="778"/>
      <c r="C108" s="778"/>
      <c r="D108" s="778"/>
      <c r="E108" s="778"/>
      <c r="F108" s="778"/>
      <c r="G108" s="778"/>
      <c r="H108" s="778"/>
      <c r="I108" s="485">
        <f>I107*60/100</f>
        <v>0</v>
      </c>
    </row>
    <row r="109" spans="1:9" ht="21.95" customHeight="1" x14ac:dyDescent="0.3">
      <c r="I109" s="48"/>
    </row>
    <row r="110" spans="1:9" ht="21.95" customHeight="1" x14ac:dyDescent="0.3">
      <c r="I110" s="48"/>
    </row>
    <row r="111" spans="1:9" ht="21.95" customHeight="1" x14ac:dyDescent="0.3">
      <c r="I111" s="48"/>
    </row>
    <row r="112" spans="1:9" ht="21.95" customHeight="1" x14ac:dyDescent="0.3">
      <c r="I112" s="48"/>
    </row>
    <row r="113" spans="9:9" ht="21.95" customHeight="1" x14ac:dyDescent="0.3">
      <c r="I113" s="48"/>
    </row>
    <row r="121" spans="9:9" ht="24.95" customHeight="1" x14ac:dyDescent="0.25"/>
    <row r="122" spans="9:9" ht="24.95" customHeight="1" x14ac:dyDescent="0.25"/>
    <row r="123" spans="9:9" ht="24.95" customHeight="1" x14ac:dyDescent="0.25"/>
    <row r="124" spans="9:9" ht="24.95" customHeight="1" x14ac:dyDescent="0.25"/>
    <row r="125" spans="9:9" ht="24.95" customHeight="1" x14ac:dyDescent="0.25"/>
    <row r="126" spans="9:9" ht="24.95" customHeight="1" x14ac:dyDescent="0.25"/>
    <row r="131" spans="1:9" s="48" customFormat="1" ht="24.95" customHeight="1" x14ac:dyDescent="0.3">
      <c r="A131" s="58"/>
      <c r="B131" s="58"/>
      <c r="C131" s="58"/>
      <c r="D131" s="58"/>
      <c r="E131" s="58"/>
      <c r="F131" s="58"/>
      <c r="G131" s="58"/>
      <c r="H131" s="58"/>
      <c r="I131" s="58"/>
    </row>
    <row r="132" spans="1:9" s="48" customFormat="1" ht="24.95" customHeight="1" x14ac:dyDescent="0.3">
      <c r="A132" s="58"/>
      <c r="B132" s="58"/>
      <c r="C132" s="58"/>
      <c r="D132" s="58"/>
      <c r="E132" s="58"/>
      <c r="F132" s="58"/>
      <c r="G132" s="58"/>
      <c r="H132" s="58"/>
      <c r="I132" s="58"/>
    </row>
    <row r="133" spans="1:9" s="48" customFormat="1" ht="24.95" customHeight="1" x14ac:dyDescent="0.3">
      <c r="A133" s="58"/>
      <c r="B133" s="58"/>
      <c r="C133" s="58"/>
      <c r="D133" s="58"/>
      <c r="E133" s="58"/>
      <c r="F133" s="58"/>
      <c r="G133" s="58"/>
      <c r="H133" s="58"/>
      <c r="I133" s="58"/>
    </row>
    <row r="134" spans="1:9" s="48" customFormat="1" ht="24.95" customHeight="1" x14ac:dyDescent="0.3">
      <c r="A134" s="58"/>
      <c r="B134" s="58"/>
      <c r="C134" s="58"/>
      <c r="D134" s="58"/>
      <c r="E134" s="58"/>
      <c r="F134" s="58"/>
      <c r="G134" s="58"/>
      <c r="H134" s="58"/>
      <c r="I134" s="58"/>
    </row>
    <row r="135" spans="1:9" s="48" customFormat="1" ht="24.95" customHeight="1" x14ac:dyDescent="0.3">
      <c r="A135" s="58"/>
      <c r="B135" s="58"/>
      <c r="C135" s="58"/>
      <c r="D135" s="58"/>
      <c r="E135" s="58"/>
      <c r="F135" s="58"/>
      <c r="G135" s="58"/>
      <c r="H135" s="58"/>
      <c r="I135" s="58"/>
    </row>
    <row r="136" spans="1:9" s="48" customFormat="1" ht="24.95" customHeight="1" x14ac:dyDescent="0.3">
      <c r="A136" s="58"/>
      <c r="B136" s="58"/>
      <c r="C136" s="58"/>
      <c r="D136" s="58"/>
      <c r="E136" s="58"/>
      <c r="F136" s="58"/>
      <c r="G136" s="58"/>
      <c r="H136" s="58"/>
      <c r="I136" s="58"/>
    </row>
  </sheetData>
  <mergeCells count="62">
    <mergeCell ref="A64:H64"/>
    <mergeCell ref="A66:F66"/>
    <mergeCell ref="G66:I66"/>
    <mergeCell ref="A69:H69"/>
    <mergeCell ref="A70:H70"/>
    <mergeCell ref="A54:F54"/>
    <mergeCell ref="G54:I54"/>
    <mergeCell ref="A57:H57"/>
    <mergeCell ref="A58:H58"/>
    <mergeCell ref="A25:F25"/>
    <mergeCell ref="G25:I25"/>
    <mergeCell ref="A32:F32"/>
    <mergeCell ref="G32:I32"/>
    <mergeCell ref="A39:F39"/>
    <mergeCell ref="G39:I39"/>
    <mergeCell ref="G17:I17"/>
    <mergeCell ref="A17:F17"/>
    <mergeCell ref="G9:I9"/>
    <mergeCell ref="A9:F9"/>
    <mergeCell ref="A23:H23"/>
    <mergeCell ref="A14:H14"/>
    <mergeCell ref="A81:H81"/>
    <mergeCell ref="A1:I1"/>
    <mergeCell ref="A2:I2"/>
    <mergeCell ref="B3:C3"/>
    <mergeCell ref="E3:F3"/>
    <mergeCell ref="H3:I3"/>
    <mergeCell ref="A15:H15"/>
    <mergeCell ref="A22:H22"/>
    <mergeCell ref="B4:C4"/>
    <mergeCell ref="E4:F4"/>
    <mergeCell ref="H4:I4"/>
    <mergeCell ref="A7:A8"/>
    <mergeCell ref="B7:F7"/>
    <mergeCell ref="D6:E6"/>
    <mergeCell ref="F6:I6"/>
    <mergeCell ref="A43:H43"/>
    <mergeCell ref="A108:H108"/>
    <mergeCell ref="A84:I84"/>
    <mergeCell ref="A90:H90"/>
    <mergeCell ref="A91:H91"/>
    <mergeCell ref="A99:H99"/>
    <mergeCell ref="A100:H100"/>
    <mergeCell ref="A107:H107"/>
    <mergeCell ref="A103:I103"/>
    <mergeCell ref="E93:I93"/>
    <mergeCell ref="A83:I83"/>
    <mergeCell ref="A29:H29"/>
    <mergeCell ref="A30:H30"/>
    <mergeCell ref="A36:H36"/>
    <mergeCell ref="A37:H37"/>
    <mergeCell ref="A60:F60"/>
    <mergeCell ref="G60:I60"/>
    <mergeCell ref="A63:H63"/>
    <mergeCell ref="A80:H80"/>
    <mergeCell ref="A44:H44"/>
    <mergeCell ref="G72:H72"/>
    <mergeCell ref="G46:H46"/>
    <mergeCell ref="A51:H51"/>
    <mergeCell ref="A52:H52"/>
    <mergeCell ref="A47:F47"/>
    <mergeCell ref="G47:I47"/>
  </mergeCells>
  <dataValidations count="2">
    <dataValidation type="decimal" operator="lessThan" allowBlank="1" showInputMessage="1" showErrorMessage="1" sqref="B102">
      <formula1>15</formula1>
    </dataValidation>
    <dataValidation type="decimal" operator="lessThan" allowBlank="1" showInputMessage="1" showErrorMessage="1" sqref="B86">
      <formula1>16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5" manualBreakCount="5">
    <brk id="24" max="8" man="1"/>
    <brk id="31" max="8" man="1"/>
    <brk id="38" max="8" man="1"/>
    <brk id="71" max="8" man="1"/>
    <brk id="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88"/>
  <sheetViews>
    <sheetView view="pageBreakPreview" topLeftCell="A16" zoomScale="85" zoomScaleSheetLayoutView="85" workbookViewId="0">
      <selection activeCell="F26" sqref="F26"/>
    </sheetView>
  </sheetViews>
  <sheetFormatPr defaultColWidth="10.28515625" defaultRowHeight="15" x14ac:dyDescent="0.25"/>
  <cols>
    <col min="1" max="1" width="25.28515625" style="37" customWidth="1"/>
    <col min="2" max="6" width="17.85546875" style="49" customWidth="1"/>
    <col min="7" max="9" width="8.7109375" style="49" customWidth="1"/>
    <col min="10" max="16384" width="10.28515625" style="37"/>
  </cols>
  <sheetData>
    <row r="1" spans="1:9" ht="24" customHeight="1" x14ac:dyDescent="0.35">
      <c r="A1" s="43"/>
      <c r="B1" s="833" t="s">
        <v>247</v>
      </c>
      <c r="C1" s="834"/>
      <c r="D1" s="834"/>
      <c r="E1" s="835"/>
      <c r="F1" s="80" t="s">
        <v>101</v>
      </c>
      <c r="G1" s="81"/>
      <c r="H1" s="81"/>
      <c r="I1" s="51"/>
    </row>
    <row r="2" spans="1:9" ht="24" customHeight="1" x14ac:dyDescent="0.2">
      <c r="A2" s="43"/>
      <c r="B2" s="828" t="s">
        <v>540</v>
      </c>
      <c r="C2" s="829"/>
      <c r="D2" s="829"/>
      <c r="E2" s="829"/>
      <c r="F2" s="830"/>
      <c r="G2" s="82"/>
      <c r="H2" s="82"/>
      <c r="I2" s="51"/>
    </row>
    <row r="3" spans="1:9" ht="24" customHeight="1" x14ac:dyDescent="0.35">
      <c r="A3" s="44"/>
      <c r="B3" s="836" t="s">
        <v>97</v>
      </c>
      <c r="C3" s="837"/>
      <c r="D3" s="837"/>
      <c r="E3" s="838"/>
      <c r="F3" s="352">
        <f>'2.ข้อตกลงและการประเมินผล'!I15</f>
        <v>15</v>
      </c>
      <c r="G3" s="83"/>
      <c r="H3" s="81"/>
      <c r="I3" s="51"/>
    </row>
    <row r="4" spans="1:9" s="42" customFormat="1" ht="24" customHeight="1" x14ac:dyDescent="0.35">
      <c r="A4" s="44"/>
      <c r="B4" s="836" t="s">
        <v>94</v>
      </c>
      <c r="C4" s="837"/>
      <c r="D4" s="837"/>
      <c r="E4" s="838"/>
      <c r="F4" s="352">
        <f>'2.ข้อตกลงและการประเมินผล'!I23</f>
        <v>10</v>
      </c>
      <c r="G4" s="81"/>
      <c r="H4" s="378">
        <f>SUM(F3:F7)</f>
        <v>40</v>
      </c>
      <c r="I4" s="92"/>
    </row>
    <row r="5" spans="1:9" ht="24" customHeight="1" x14ac:dyDescent="0.35">
      <c r="A5" s="44"/>
      <c r="B5" s="836" t="s">
        <v>203</v>
      </c>
      <c r="C5" s="837"/>
      <c r="D5" s="837"/>
      <c r="E5" s="838"/>
      <c r="F5" s="352">
        <f>'2.ข้อตกลงและการประเมินผล'!I30</f>
        <v>5</v>
      </c>
      <c r="G5" s="81"/>
      <c r="H5" s="92"/>
      <c r="I5" s="92"/>
    </row>
    <row r="6" spans="1:9" ht="24" customHeight="1" x14ac:dyDescent="0.35">
      <c r="A6" s="44"/>
      <c r="B6" s="818" t="s">
        <v>205</v>
      </c>
      <c r="C6" s="819"/>
      <c r="D6" s="819"/>
      <c r="E6" s="820"/>
      <c r="F6" s="352">
        <f>'2.ข้อตกลงและการประเมินผล'!I37</f>
        <v>5</v>
      </c>
      <c r="G6" s="81"/>
      <c r="H6" s="92"/>
      <c r="I6" s="92"/>
    </row>
    <row r="7" spans="1:9" ht="40.5" customHeight="1" x14ac:dyDescent="0.35">
      <c r="A7" s="44"/>
      <c r="B7" s="818" t="s">
        <v>207</v>
      </c>
      <c r="C7" s="819"/>
      <c r="D7" s="819"/>
      <c r="E7" s="820"/>
      <c r="F7" s="352">
        <f>'2.ข้อตกลงและการประเมินผล'!I44</f>
        <v>5</v>
      </c>
      <c r="G7" s="83"/>
      <c r="H7" s="378"/>
      <c r="I7" s="92"/>
    </row>
    <row r="8" spans="1:9" ht="24.75" customHeight="1" x14ac:dyDescent="0.35">
      <c r="A8" s="44"/>
      <c r="B8" s="856" t="s">
        <v>550</v>
      </c>
      <c r="C8" s="857"/>
      <c r="D8" s="857"/>
      <c r="E8" s="857"/>
      <c r="F8" s="352">
        <f>SUM(F3:F7)</f>
        <v>40</v>
      </c>
      <c r="G8" s="83"/>
      <c r="H8" s="378"/>
      <c r="I8" s="92"/>
    </row>
    <row r="9" spans="1:9" ht="24" customHeight="1" x14ac:dyDescent="0.35">
      <c r="A9" s="44"/>
      <c r="B9" s="828" t="s">
        <v>434</v>
      </c>
      <c r="C9" s="829"/>
      <c r="D9" s="829"/>
      <c r="E9" s="829"/>
      <c r="F9" s="830"/>
      <c r="G9" s="83"/>
      <c r="H9" s="378"/>
      <c r="I9" s="92"/>
    </row>
    <row r="10" spans="1:9" ht="24" customHeight="1" x14ac:dyDescent="0.35">
      <c r="A10" s="44"/>
      <c r="B10" s="821" t="s">
        <v>462</v>
      </c>
      <c r="C10" s="822"/>
      <c r="D10" s="822"/>
      <c r="E10" s="822"/>
      <c r="F10" s="352">
        <f>'2.ข้อตกลงและการประเมินผล'!I52</f>
        <v>8</v>
      </c>
      <c r="G10" s="83"/>
      <c r="H10" s="378">
        <f>SUM(F10:F13)</f>
        <v>20</v>
      </c>
      <c r="I10" s="92"/>
    </row>
    <row r="11" spans="1:9" ht="24" customHeight="1" x14ac:dyDescent="0.35">
      <c r="A11" s="44"/>
      <c r="B11" s="821" t="s">
        <v>466</v>
      </c>
      <c r="C11" s="822"/>
      <c r="D11" s="822"/>
      <c r="E11" s="822"/>
      <c r="F11" s="352">
        <f>'2.ข้อตกลงและการประเมินผล'!I58</f>
        <v>4</v>
      </c>
      <c r="G11" s="83"/>
      <c r="H11" s="378"/>
      <c r="I11" s="92"/>
    </row>
    <row r="12" spans="1:9" ht="24" customHeight="1" x14ac:dyDescent="0.35">
      <c r="A12" s="44"/>
      <c r="B12" s="821" t="s">
        <v>469</v>
      </c>
      <c r="C12" s="822"/>
      <c r="D12" s="822"/>
      <c r="E12" s="822"/>
      <c r="F12" s="352">
        <f>'2.ข้อตกลงและการประเมินผล'!I64</f>
        <v>4</v>
      </c>
      <c r="G12" s="83"/>
      <c r="H12" s="378"/>
      <c r="I12" s="92"/>
    </row>
    <row r="13" spans="1:9" ht="24" customHeight="1" x14ac:dyDescent="0.35">
      <c r="A13" s="44"/>
      <c r="B13" s="831" t="s">
        <v>472</v>
      </c>
      <c r="C13" s="832"/>
      <c r="D13" s="832"/>
      <c r="E13" s="832"/>
      <c r="F13" s="352">
        <f>'2.ข้อตกลงและการประเมินผล'!I70</f>
        <v>4</v>
      </c>
      <c r="G13" s="83"/>
      <c r="H13" s="378"/>
      <c r="I13" s="92"/>
    </row>
    <row r="14" spans="1:9" ht="24" customHeight="1" x14ac:dyDescent="0.35">
      <c r="A14" s="44"/>
      <c r="B14" s="856" t="s">
        <v>551</v>
      </c>
      <c r="C14" s="857"/>
      <c r="D14" s="857"/>
      <c r="E14" s="857"/>
      <c r="F14" s="352">
        <f>SUM(F10:F13)</f>
        <v>20</v>
      </c>
      <c r="G14" s="83"/>
      <c r="H14" s="378"/>
      <c r="I14" s="92"/>
    </row>
    <row r="15" spans="1:9" ht="24" customHeight="1" x14ac:dyDescent="0.35">
      <c r="A15" s="44"/>
      <c r="B15" s="828" t="s">
        <v>542</v>
      </c>
      <c r="C15" s="829"/>
      <c r="D15" s="829"/>
      <c r="E15" s="829"/>
      <c r="F15" s="830"/>
      <c r="G15" s="83"/>
      <c r="H15" s="378"/>
      <c r="I15" s="92"/>
    </row>
    <row r="16" spans="1:9" ht="24" customHeight="1" x14ac:dyDescent="0.2">
      <c r="A16" s="45"/>
      <c r="B16" s="818" t="s">
        <v>497</v>
      </c>
      <c r="C16" s="819"/>
      <c r="D16" s="819"/>
      <c r="E16" s="819"/>
      <c r="F16" s="820"/>
      <c r="G16" s="84"/>
      <c r="H16" s="84"/>
      <c r="I16" s="52"/>
    </row>
    <row r="17" spans="1:9" ht="24" customHeight="1" x14ac:dyDescent="0.35">
      <c r="A17" s="44"/>
      <c r="B17" s="826" t="s">
        <v>498</v>
      </c>
      <c r="C17" s="827"/>
      <c r="D17" s="827"/>
      <c r="E17" s="351">
        <f>'2.ข้อตกลงและการประเมินผล'!B74</f>
        <v>0.4</v>
      </c>
      <c r="F17" s="86">
        <f>'2.ข้อตกลงและการประเมินผล'!I81</f>
        <v>40</v>
      </c>
      <c r="G17" s="841" t="s">
        <v>265</v>
      </c>
      <c r="H17" s="842"/>
      <c r="I17" s="842"/>
    </row>
    <row r="18" spans="1:9" ht="24" customHeight="1" x14ac:dyDescent="0.3">
      <c r="A18" s="44"/>
      <c r="B18" s="823" t="s">
        <v>499</v>
      </c>
      <c r="C18" s="824"/>
      <c r="D18" s="824"/>
      <c r="E18" s="824"/>
      <c r="F18" s="825"/>
      <c r="G18" s="841"/>
      <c r="H18" s="842"/>
      <c r="I18" s="842"/>
    </row>
    <row r="19" spans="1:9" ht="24" customHeight="1" x14ac:dyDescent="0.35">
      <c r="A19" s="44"/>
      <c r="B19" s="836" t="s">
        <v>454</v>
      </c>
      <c r="C19" s="837"/>
      <c r="D19" s="837"/>
      <c r="E19" s="351">
        <f>'2.ข้อตกลงและการประเมินผล'!B86</f>
        <v>0.6</v>
      </c>
      <c r="F19" s="86">
        <f>'2.ข้อตกลงและการประเมินผล'!I91</f>
        <v>60</v>
      </c>
      <c r="G19" s="839" t="s">
        <v>265</v>
      </c>
      <c r="H19" s="840"/>
      <c r="I19" s="840"/>
    </row>
    <row r="20" spans="1:9" ht="24" customHeight="1" x14ac:dyDescent="0.35">
      <c r="A20" s="44"/>
      <c r="B20" s="836" t="s">
        <v>455</v>
      </c>
      <c r="C20" s="837"/>
      <c r="D20" s="837"/>
      <c r="E20" s="351">
        <f>'2.ข้อตกลงและการประเมินผล'!D93</f>
        <v>0</v>
      </c>
      <c r="F20" s="86">
        <f>'2.ข้อตกลงและการประเมินผล'!I100</f>
        <v>0</v>
      </c>
      <c r="G20" s="839"/>
      <c r="H20" s="840"/>
      <c r="I20" s="840"/>
    </row>
    <row r="21" spans="1:9" ht="24" customHeight="1" x14ac:dyDescent="0.35">
      <c r="A21" s="44"/>
      <c r="B21" s="109" t="s">
        <v>456</v>
      </c>
      <c r="C21" s="110"/>
      <c r="D21" s="111"/>
      <c r="E21" s="351">
        <f>'2.ข้อตกลงและการประเมินผล'!B102</f>
        <v>0</v>
      </c>
      <c r="F21" s="86">
        <f>'2.ข้อตกลงและการประเมินผล'!I108</f>
        <v>0</v>
      </c>
      <c r="G21" s="839"/>
      <c r="H21" s="840"/>
      <c r="I21" s="840"/>
    </row>
    <row r="22" spans="1:9" ht="24" customHeight="1" x14ac:dyDescent="0.35">
      <c r="A22" s="44"/>
      <c r="B22" s="849" t="s">
        <v>549</v>
      </c>
      <c r="C22" s="850"/>
      <c r="D22" s="850"/>
      <c r="E22" s="850"/>
      <c r="F22" s="86">
        <f>SUM(F19:F21,F17)</f>
        <v>100</v>
      </c>
      <c r="G22" s="567"/>
      <c r="H22" s="567"/>
      <c r="I22" s="567"/>
    </row>
    <row r="23" spans="1:9" ht="24" customHeight="1" x14ac:dyDescent="0.35">
      <c r="A23" s="44"/>
      <c r="B23" s="849" t="s">
        <v>552</v>
      </c>
      <c r="C23" s="850"/>
      <c r="D23" s="850"/>
      <c r="E23" s="850"/>
      <c r="F23" s="85">
        <f>F22*40/100</f>
        <v>40</v>
      </c>
      <c r="G23" s="81"/>
      <c r="H23" s="81"/>
      <c r="I23" s="53"/>
    </row>
    <row r="24" spans="1:9" ht="24" customHeight="1" x14ac:dyDescent="0.35">
      <c r="A24" s="44"/>
      <c r="B24" s="852" t="s">
        <v>248</v>
      </c>
      <c r="C24" s="853"/>
      <c r="D24" s="853"/>
      <c r="E24" s="853"/>
      <c r="F24" s="854"/>
      <c r="G24" s="81"/>
      <c r="H24" s="81"/>
    </row>
    <row r="25" spans="1:9" s="42" customFormat="1" ht="24" customHeight="1" x14ac:dyDescent="0.35">
      <c r="A25" s="44"/>
      <c r="B25" s="849" t="s">
        <v>249</v>
      </c>
      <c r="C25" s="850"/>
      <c r="D25" s="850"/>
      <c r="E25" s="851"/>
      <c r="F25" s="487"/>
      <c r="G25" s="81"/>
      <c r="H25" s="81"/>
      <c r="I25" s="49"/>
    </row>
    <row r="26" spans="1:9" ht="24" customHeight="1" x14ac:dyDescent="0.35">
      <c r="A26" s="44"/>
      <c r="B26" s="855" t="s">
        <v>250</v>
      </c>
      <c r="C26" s="855"/>
      <c r="D26" s="855"/>
      <c r="E26" s="855"/>
      <c r="F26" s="488"/>
      <c r="G26" s="81"/>
      <c r="H26" s="81"/>
    </row>
    <row r="27" spans="1:9" ht="21.75" customHeight="1" x14ac:dyDescent="0.25">
      <c r="A27" s="74"/>
      <c r="B27" s="843" t="s">
        <v>251</v>
      </c>
      <c r="C27" s="844"/>
      <c r="D27" s="844"/>
      <c r="E27" s="844"/>
      <c r="F27" s="844"/>
      <c r="G27" s="844"/>
      <c r="H27" s="845"/>
    </row>
    <row r="28" spans="1:9" ht="21.75" customHeight="1" x14ac:dyDescent="0.25">
      <c r="A28" s="58"/>
      <c r="B28" s="846"/>
      <c r="C28" s="847"/>
      <c r="D28" s="847"/>
      <c r="E28" s="847"/>
      <c r="F28" s="847"/>
      <c r="G28" s="847"/>
      <c r="H28" s="848"/>
    </row>
    <row r="29" spans="1:9" s="47" customFormat="1" ht="21.75" customHeight="1" x14ac:dyDescent="0.35">
      <c r="A29" s="58"/>
      <c r="B29" s="87" t="s">
        <v>252</v>
      </c>
      <c r="C29" s="88"/>
      <c r="D29" s="88"/>
      <c r="E29" s="88" t="s">
        <v>253</v>
      </c>
      <c r="F29" s="88"/>
      <c r="G29" s="88"/>
      <c r="H29" s="89"/>
      <c r="I29" s="49"/>
    </row>
    <row r="30" spans="1:9" ht="24" customHeight="1" x14ac:dyDescent="0.35">
      <c r="A30" s="58"/>
      <c r="B30" s="87" t="s">
        <v>457</v>
      </c>
      <c r="C30" s="88"/>
      <c r="D30" s="88"/>
      <c r="E30" s="88" t="s">
        <v>264</v>
      </c>
      <c r="F30" s="88"/>
      <c r="G30" s="88"/>
      <c r="H30" s="89"/>
    </row>
    <row r="31" spans="1:9" ht="24.95" customHeight="1" x14ac:dyDescent="0.35">
      <c r="A31" s="58"/>
      <c r="B31" s="90" t="s">
        <v>256</v>
      </c>
      <c r="C31" s="91"/>
      <c r="D31" s="91"/>
      <c r="E31" s="90" t="s">
        <v>256</v>
      </c>
      <c r="F31" s="91"/>
      <c r="G31" s="91"/>
      <c r="H31" s="89"/>
    </row>
    <row r="32" spans="1:9" ht="21.95" customHeight="1" x14ac:dyDescent="0.3">
      <c r="B32" s="54"/>
      <c r="C32" s="55"/>
      <c r="D32" s="55"/>
      <c r="E32" s="55"/>
      <c r="F32" s="55"/>
      <c r="G32" s="55"/>
      <c r="H32" s="56"/>
    </row>
    <row r="33" spans="1:9" ht="21.95" customHeight="1" x14ac:dyDescent="0.25">
      <c r="I33" s="57"/>
    </row>
    <row r="34" spans="1:9" ht="21.95" customHeight="1" x14ac:dyDescent="0.3">
      <c r="A34" s="48"/>
      <c r="B34" s="843" t="s">
        <v>255</v>
      </c>
      <c r="C34" s="844"/>
      <c r="D34" s="844"/>
      <c r="E34" s="844"/>
      <c r="F34" s="844"/>
      <c r="G34" s="844"/>
      <c r="H34" s="845"/>
    </row>
    <row r="35" spans="1:9" ht="21.95" customHeight="1" x14ac:dyDescent="0.3">
      <c r="A35" s="48"/>
      <c r="B35" s="846"/>
      <c r="C35" s="847"/>
      <c r="D35" s="847"/>
      <c r="E35" s="847"/>
      <c r="F35" s="847"/>
      <c r="G35" s="847"/>
      <c r="H35" s="848"/>
    </row>
    <row r="36" spans="1:9" ht="21.95" customHeight="1" x14ac:dyDescent="0.35">
      <c r="A36" s="48"/>
      <c r="B36" s="87" t="s">
        <v>252</v>
      </c>
      <c r="C36" s="88"/>
      <c r="D36" s="88"/>
      <c r="E36" s="88" t="s">
        <v>253</v>
      </c>
      <c r="F36" s="88"/>
      <c r="G36" s="88"/>
      <c r="H36" s="89"/>
    </row>
    <row r="37" spans="1:9" s="42" customFormat="1" ht="21.95" customHeight="1" x14ac:dyDescent="0.35">
      <c r="A37" s="48"/>
      <c r="B37" s="87" t="s">
        <v>457</v>
      </c>
      <c r="C37" s="88"/>
      <c r="D37" s="88"/>
      <c r="E37" s="88" t="s">
        <v>254</v>
      </c>
      <c r="F37" s="88"/>
      <c r="G37" s="88"/>
      <c r="H37" s="89"/>
      <c r="I37" s="49"/>
    </row>
    <row r="38" spans="1:9" ht="21.95" customHeight="1" x14ac:dyDescent="0.35">
      <c r="A38" s="48"/>
      <c r="B38" s="90" t="s">
        <v>256</v>
      </c>
      <c r="C38" s="91"/>
      <c r="D38" s="91"/>
      <c r="E38" s="91" t="s">
        <v>256</v>
      </c>
      <c r="F38" s="91"/>
      <c r="G38" s="91"/>
      <c r="H38" s="89"/>
    </row>
    <row r="39" spans="1:9" ht="21.95" customHeight="1" x14ac:dyDescent="0.35">
      <c r="A39" s="48"/>
      <c r="B39" s="353"/>
      <c r="C39" s="354"/>
      <c r="D39" s="354"/>
      <c r="E39" s="354"/>
      <c r="F39" s="354"/>
      <c r="G39" s="354"/>
      <c r="H39" s="355"/>
    </row>
    <row r="40" spans="1:9" ht="21.95" customHeight="1" x14ac:dyDescent="0.3">
      <c r="I40" s="50"/>
    </row>
    <row r="41" spans="1:9" ht="21.95" customHeight="1" x14ac:dyDescent="0.3">
      <c r="I41" s="50"/>
    </row>
    <row r="42" spans="1:9" s="46" customFormat="1" ht="21.95" customHeight="1" x14ac:dyDescent="0.3">
      <c r="A42" s="37"/>
      <c r="B42" s="49"/>
      <c r="C42" s="49"/>
      <c r="D42" s="49"/>
      <c r="E42" s="49"/>
      <c r="F42" s="49"/>
      <c r="G42" s="49"/>
      <c r="H42" s="49"/>
      <c r="I42" s="50"/>
    </row>
    <row r="43" spans="1:9" ht="20.25" customHeight="1" x14ac:dyDescent="0.3">
      <c r="I43" s="50"/>
    </row>
    <row r="44" spans="1:9" ht="21.95" customHeight="1" x14ac:dyDescent="0.3">
      <c r="I44" s="50"/>
    </row>
    <row r="45" spans="1:9" ht="21.95" customHeight="1" x14ac:dyDescent="0.25"/>
    <row r="46" spans="1:9" ht="27" customHeight="1" x14ac:dyDescent="0.25"/>
    <row r="47" spans="1:9" ht="22.5" customHeight="1" x14ac:dyDescent="0.25"/>
    <row r="48" spans="1:9" ht="26.2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55" ht="21.95" customHeight="1" x14ac:dyDescent="0.25"/>
    <row r="56" ht="21.95" customHeight="1" x14ac:dyDescent="0.25"/>
    <row r="57" ht="21.95" customHeight="1" x14ac:dyDescent="0.25"/>
    <row r="58" ht="21.95" customHeight="1" x14ac:dyDescent="0.25"/>
    <row r="59" ht="21.95" customHeight="1" x14ac:dyDescent="0.25"/>
    <row r="60" ht="21.95" customHeight="1" x14ac:dyDescent="0.25"/>
    <row r="61" ht="21.95" customHeight="1" x14ac:dyDescent="0.25"/>
    <row r="62" ht="21.95" customHeight="1" x14ac:dyDescent="0.25"/>
    <row r="63" ht="21.95" customHeight="1" x14ac:dyDescent="0.25"/>
    <row r="64" ht="21.95" customHeight="1" x14ac:dyDescent="0.25"/>
    <row r="65" ht="21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83" spans="1:9" s="48" customFormat="1" ht="24.95" customHeight="1" x14ac:dyDescent="0.3">
      <c r="A83" s="37"/>
      <c r="B83" s="49"/>
      <c r="C83" s="49"/>
      <c r="D83" s="49"/>
      <c r="E83" s="49"/>
      <c r="F83" s="49"/>
      <c r="G83" s="49"/>
      <c r="H83" s="49"/>
      <c r="I83" s="49"/>
    </row>
    <row r="84" spans="1:9" s="48" customFormat="1" ht="24.95" customHeight="1" x14ac:dyDescent="0.3">
      <c r="A84" s="37"/>
      <c r="B84" s="49"/>
      <c r="C84" s="49"/>
      <c r="D84" s="49"/>
      <c r="E84" s="49"/>
      <c r="F84" s="49"/>
      <c r="G84" s="49"/>
      <c r="H84" s="49"/>
      <c r="I84" s="49"/>
    </row>
    <row r="85" spans="1:9" s="48" customFormat="1" ht="24.95" customHeight="1" x14ac:dyDescent="0.3">
      <c r="A85" s="37"/>
      <c r="B85" s="49"/>
      <c r="C85" s="49"/>
      <c r="D85" s="49"/>
      <c r="E85" s="49"/>
      <c r="F85" s="49"/>
      <c r="G85" s="49"/>
      <c r="H85" s="49"/>
      <c r="I85" s="49"/>
    </row>
    <row r="86" spans="1:9" s="48" customFormat="1" ht="24.95" customHeight="1" x14ac:dyDescent="0.3">
      <c r="A86" s="37"/>
      <c r="B86" s="49"/>
      <c r="C86" s="49"/>
      <c r="D86" s="49"/>
      <c r="E86" s="49"/>
      <c r="F86" s="49"/>
      <c r="G86" s="49"/>
      <c r="H86" s="49"/>
      <c r="I86" s="49"/>
    </row>
    <row r="87" spans="1:9" s="48" customFormat="1" ht="24.95" customHeight="1" x14ac:dyDescent="0.3">
      <c r="A87" s="37"/>
      <c r="B87" s="49"/>
      <c r="C87" s="49"/>
      <c r="D87" s="49"/>
      <c r="E87" s="49"/>
      <c r="F87" s="49"/>
      <c r="G87" s="49"/>
      <c r="H87" s="49"/>
      <c r="I87" s="49"/>
    </row>
    <row r="88" spans="1:9" s="48" customFormat="1" ht="24.95" customHeight="1" x14ac:dyDescent="0.3">
      <c r="A88" s="37"/>
      <c r="B88" s="49"/>
      <c r="C88" s="49"/>
      <c r="D88" s="49"/>
      <c r="E88" s="49"/>
      <c r="F88" s="49"/>
      <c r="G88" s="49"/>
      <c r="H88" s="49"/>
      <c r="I88" s="49"/>
    </row>
  </sheetData>
  <mergeCells count="29">
    <mergeCell ref="B19:D19"/>
    <mergeCell ref="G19:I21"/>
    <mergeCell ref="G17:I18"/>
    <mergeCell ref="B20:D20"/>
    <mergeCell ref="B34:H35"/>
    <mergeCell ref="B22:E22"/>
    <mergeCell ref="B24:F24"/>
    <mergeCell ref="B25:E25"/>
    <mergeCell ref="B26:E26"/>
    <mergeCell ref="B27:H28"/>
    <mergeCell ref="B23:E23"/>
    <mergeCell ref="B1:E1"/>
    <mergeCell ref="B2:F2"/>
    <mergeCell ref="B3:E3"/>
    <mergeCell ref="B4:E4"/>
    <mergeCell ref="B5:E5"/>
    <mergeCell ref="B6:E6"/>
    <mergeCell ref="B7:E7"/>
    <mergeCell ref="B16:F16"/>
    <mergeCell ref="B10:E10"/>
    <mergeCell ref="B18:F18"/>
    <mergeCell ref="B17:D17"/>
    <mergeCell ref="B9:F9"/>
    <mergeCell ref="B11:E11"/>
    <mergeCell ref="B13:E13"/>
    <mergeCell ref="B12:E12"/>
    <mergeCell ref="B15:F15"/>
    <mergeCell ref="B8:E8"/>
    <mergeCell ref="B14:E14"/>
  </mergeCells>
  <dataValidations count="2">
    <dataValidation type="decimal" operator="lessThan" allowBlank="1" showInputMessage="1" showErrorMessage="1" sqref="F26">
      <formula1>101.1</formula1>
    </dataValidation>
    <dataValidation type="decimal" operator="lessThan" allowBlank="1" showInputMessage="1" showErrorMessage="1" sqref="F23">
      <formula1>70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7"/>
  <sheetViews>
    <sheetView topLeftCell="D16" zoomScale="106" zoomScaleNormal="106" workbookViewId="0">
      <selection activeCell="D31" sqref="D31"/>
    </sheetView>
  </sheetViews>
  <sheetFormatPr defaultColWidth="9.140625" defaultRowHeight="12.75" x14ac:dyDescent="0.2"/>
  <cols>
    <col min="1" max="1" width="17.140625" style="35" customWidth="1"/>
    <col min="2" max="4" width="9.28515625" style="35" customWidth="1"/>
    <col min="5" max="6" width="12.42578125" style="35" customWidth="1"/>
    <col min="7" max="16384" width="9.140625" style="35"/>
  </cols>
  <sheetData>
    <row r="5" spans="1:3" x14ac:dyDescent="0.2">
      <c r="B5" s="36" t="s">
        <v>185</v>
      </c>
      <c r="C5" s="36" t="s">
        <v>186</v>
      </c>
    </row>
    <row r="6" spans="1:3" x14ac:dyDescent="0.2">
      <c r="A6" s="36" t="s">
        <v>178</v>
      </c>
      <c r="B6" s="35">
        <v>28</v>
      </c>
      <c r="C6" s="35">
        <v>28</v>
      </c>
    </row>
    <row r="7" spans="1:3" x14ac:dyDescent="0.2">
      <c r="A7" s="36" t="s">
        <v>179</v>
      </c>
      <c r="B7" s="35">
        <v>11.2</v>
      </c>
      <c r="C7" s="35">
        <v>11.2</v>
      </c>
    </row>
    <row r="8" spans="1:3" x14ac:dyDescent="0.2">
      <c r="A8" s="36" t="s">
        <v>180</v>
      </c>
      <c r="B8" s="35">
        <v>5.6</v>
      </c>
      <c r="C8" s="35">
        <v>5.6</v>
      </c>
    </row>
    <row r="9" spans="1:3" x14ac:dyDescent="0.2">
      <c r="A9" s="36" t="s">
        <v>187</v>
      </c>
      <c r="B9" s="35">
        <v>5.6</v>
      </c>
      <c r="C9" s="35">
        <v>5.6</v>
      </c>
    </row>
    <row r="10" spans="1:3" x14ac:dyDescent="0.2">
      <c r="A10" s="36" t="s">
        <v>181</v>
      </c>
      <c r="B10" s="35">
        <v>5.6</v>
      </c>
      <c r="C10" s="35">
        <v>5.6</v>
      </c>
    </row>
    <row r="11" spans="1:3" x14ac:dyDescent="0.2">
      <c r="A11" s="36" t="s">
        <v>182</v>
      </c>
      <c r="B11" s="35">
        <v>10</v>
      </c>
      <c r="C11" s="35">
        <v>5</v>
      </c>
    </row>
    <row r="12" spans="1:3" x14ac:dyDescent="0.2">
      <c r="A12" s="36" t="s">
        <v>183</v>
      </c>
      <c r="B12" s="35">
        <v>10</v>
      </c>
      <c r="C12" s="35">
        <v>15</v>
      </c>
    </row>
    <row r="13" spans="1:3" x14ac:dyDescent="0.2">
      <c r="A13" s="36" t="s">
        <v>184</v>
      </c>
      <c r="B13" s="35">
        <v>30</v>
      </c>
      <c r="C13" s="35">
        <v>30</v>
      </c>
    </row>
    <row r="18" spans="1:4" ht="25.5" x14ac:dyDescent="0.2">
      <c r="B18" s="36" t="s">
        <v>260</v>
      </c>
      <c r="C18" s="36" t="s">
        <v>259</v>
      </c>
      <c r="D18" s="36" t="s">
        <v>258</v>
      </c>
    </row>
    <row r="19" spans="1:4" x14ac:dyDescent="0.2">
      <c r="A19" s="36" t="s">
        <v>178</v>
      </c>
      <c r="B19" s="35">
        <v>28</v>
      </c>
      <c r="C19" s="35">
        <v>40</v>
      </c>
      <c r="D19" s="35">
        <v>50</v>
      </c>
    </row>
    <row r="20" spans="1:4" x14ac:dyDescent="0.2">
      <c r="A20" s="36" t="s">
        <v>179</v>
      </c>
      <c r="B20" s="35">
        <v>11.2</v>
      </c>
      <c r="C20" s="35">
        <v>16</v>
      </c>
      <c r="D20" s="35">
        <v>20</v>
      </c>
    </row>
    <row r="21" spans="1:4" x14ac:dyDescent="0.2">
      <c r="A21" s="36" t="s">
        <v>180</v>
      </c>
      <c r="B21" s="35">
        <v>5.6</v>
      </c>
      <c r="C21" s="35">
        <v>8</v>
      </c>
      <c r="D21" s="35">
        <v>10</v>
      </c>
    </row>
    <row r="22" spans="1:4" x14ac:dyDescent="0.2">
      <c r="A22" s="36" t="s">
        <v>187</v>
      </c>
      <c r="B22" s="35">
        <v>5.6</v>
      </c>
      <c r="C22" s="35">
        <v>8</v>
      </c>
      <c r="D22" s="35">
        <v>10</v>
      </c>
    </row>
    <row r="23" spans="1:4" x14ac:dyDescent="0.2">
      <c r="A23" s="36" t="s">
        <v>181</v>
      </c>
      <c r="B23" s="35">
        <v>5.6</v>
      </c>
      <c r="C23" s="35">
        <v>8</v>
      </c>
      <c r="D23" s="35">
        <v>10</v>
      </c>
    </row>
    <row r="24" spans="1:4" x14ac:dyDescent="0.2">
      <c r="A24" s="36" t="s">
        <v>182</v>
      </c>
      <c r="B24" s="35">
        <v>3.5</v>
      </c>
      <c r="C24" s="35">
        <v>5</v>
      </c>
    </row>
    <row r="25" spans="1:4" x14ac:dyDescent="0.2">
      <c r="A25" s="36" t="s">
        <v>257</v>
      </c>
      <c r="B25" s="35">
        <v>10.5</v>
      </c>
      <c r="C25" s="35">
        <v>15</v>
      </c>
    </row>
    <row r="26" spans="1:4" x14ac:dyDescent="0.2">
      <c r="A26" s="36" t="s">
        <v>184</v>
      </c>
      <c r="B26" s="35">
        <v>30</v>
      </c>
    </row>
    <row r="27" spans="1:4" x14ac:dyDescent="0.2">
      <c r="B27" s="35">
        <f>SUM(B19:B26)</f>
        <v>100</v>
      </c>
      <c r="C27" s="35">
        <f>SUM(C19:C26)</f>
        <v>100</v>
      </c>
      <c r="D27" s="35">
        <f>SUM(D19:D26)</f>
        <v>100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1.แบบรายงานผลปฏิบัติงาน </vt:lpstr>
      <vt:lpstr>2.ข้อตกลงและการประเมินผล</vt:lpstr>
      <vt:lpstr>Sheet1</vt:lpstr>
      <vt:lpstr>3.สรุปผล</vt:lpstr>
      <vt:lpstr>วิจัย</vt:lpstr>
      <vt:lpstr>'2.ข้อตกลงและการประเมินผล'!Print_Area</vt:lpstr>
      <vt:lpstr>'3.สรุปผล'!Print_Area</vt:lpstr>
      <vt:lpstr>'2.ข้อตกลงและการประเมินผล'!Print_Titles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Windows User</cp:lastModifiedBy>
  <cp:lastPrinted>2021-02-23T09:13:49Z</cp:lastPrinted>
  <dcterms:created xsi:type="dcterms:W3CDTF">2011-11-17T07:41:16Z</dcterms:created>
  <dcterms:modified xsi:type="dcterms:W3CDTF">2021-02-23T11:10:10Z</dcterms:modified>
</cp:coreProperties>
</file>